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sharepoint/sites/bfju00_projetos/ger_elev/docs_gt/Fase 4 - Especificação e Aquisição/Geradores/Dossiê/20190228 Dossiê - Recebido de contratações/"/>
    </mc:Choice>
  </mc:AlternateContent>
  <bookViews>
    <workbookView xWindow="0" yWindow="0" windowWidth="28800" windowHeight="12225"/>
  </bookViews>
  <sheets>
    <sheet name="Plan LICITACAO" sheetId="9" r:id="rId1"/>
    <sheet name="Composição BDI" sheetId="3" r:id="rId2"/>
    <sheet name="Composição BDI Diferenciado" sheetId="12" r:id="rId3"/>
  </sheets>
  <definedNames>
    <definedName name="_xlnm._FilterDatabase" localSheetId="0" hidden="1">'Plan LICITACAO'!$A$15:$J$39</definedName>
    <definedName name="_xlnm.Print_Area" localSheetId="0">'Plan LICITACAO'!$A$1:$J$37</definedName>
    <definedName name="FUNCAO" localSheetId="2">#REF!</definedName>
    <definedName name="FUNCAO">#REF!</definedName>
    <definedName name="matricula" localSheetId="2">#REF!</definedName>
    <definedName name="matricula">#REF!</definedName>
    <definedName name="Ptotal" localSheetId="2">#REF!</definedName>
    <definedName name="Ptotal">#REF!</definedName>
    <definedName name="SOMAPRODUTO">'Plan LICITACAO'!#REF!</definedName>
    <definedName name="_xlnm.Print_Titles" localSheetId="0">'Plan LICITACAO'!$11:$13</definedName>
    <definedName name="ufLocal" localSheetId="2">#REF!</definedName>
    <definedName name="ufLocal">#REF!</definedName>
  </definedNames>
  <calcPr calcId="162913" fullPrecision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9" l="1"/>
  <c r="G20" i="9"/>
  <c r="E14" i="12"/>
  <c r="J5" i="9"/>
  <c r="H16" i="9"/>
  <c r="E14" i="3"/>
  <c r="J4" i="9"/>
  <c r="I16" i="9"/>
  <c r="J16" i="9"/>
  <c r="G16" i="9"/>
  <c r="J17" i="9"/>
  <c r="H20" i="9"/>
  <c r="I20" i="9"/>
  <c r="J20" i="9"/>
  <c r="H21" i="9"/>
  <c r="I21" i="9"/>
  <c r="J21" i="9"/>
  <c r="J22" i="9"/>
  <c r="H25" i="9"/>
  <c r="I25" i="9"/>
  <c r="J25" i="9"/>
  <c r="H26" i="9"/>
  <c r="I26" i="9"/>
  <c r="J26" i="9"/>
  <c r="H27" i="9"/>
  <c r="I27" i="9"/>
  <c r="J27" i="9"/>
  <c r="H28" i="9"/>
  <c r="I28" i="9"/>
  <c r="J28" i="9"/>
  <c r="H29" i="9"/>
  <c r="I29" i="9"/>
  <c r="J29" i="9"/>
  <c r="J30" i="9"/>
  <c r="J31" i="9"/>
  <c r="G35" i="9"/>
  <c r="G17" i="9"/>
  <c r="G21" i="9"/>
  <c r="G22" i="9"/>
  <c r="G25" i="9"/>
  <c r="G26" i="9"/>
  <c r="G27" i="9"/>
  <c r="G28" i="9"/>
  <c r="G29" i="9"/>
  <c r="G30" i="9"/>
  <c r="G31" i="9"/>
  <c r="G37" i="9"/>
  <c r="I34" i="9"/>
  <c r="J34" i="9"/>
  <c r="J35" i="9"/>
  <c r="J37" i="9"/>
  <c r="I35" i="9"/>
  <c r="E13" i="12"/>
  <c r="E13" i="3"/>
</calcChain>
</file>

<file path=xl/sharedStrings.xml><?xml version="1.0" encoding="utf-8"?>
<sst xmlns="http://schemas.openxmlformats.org/spreadsheetml/2006/main" count="115" uniqueCount="83">
  <si>
    <t>PLANILHA DE ORÇAMENTOS - COMPRA DE MATERIAIS E/OU SERVIÇOS</t>
  </si>
  <si>
    <t xml:space="preserve">BDI </t>
  </si>
  <si>
    <t>ITEM</t>
  </si>
  <si>
    <t>DESCRIÇÃO</t>
  </si>
  <si>
    <t>QUANT</t>
  </si>
  <si>
    <t>UN</t>
  </si>
  <si>
    <t>CUSTO UNITÁRIO (R$)</t>
  </si>
  <si>
    <t>CUSTO TOTAL 
(R$)</t>
  </si>
  <si>
    <t>Material</t>
  </si>
  <si>
    <t>Mão de Obra</t>
  </si>
  <si>
    <t>1.1</t>
  </si>
  <si>
    <t>m²</t>
  </si>
  <si>
    <t>1.2</t>
  </si>
  <si>
    <t>1.3</t>
  </si>
  <si>
    <t>unid</t>
  </si>
  <si>
    <t>1.1.1</t>
  </si>
  <si>
    <t>1.2.1</t>
  </si>
  <si>
    <t>1.2.2</t>
  </si>
  <si>
    <t>1.3.1</t>
  </si>
  <si>
    <t>1.3.2</t>
  </si>
  <si>
    <t>1.3.3</t>
  </si>
  <si>
    <t>1.3.4</t>
  </si>
  <si>
    <t>1.3.5</t>
  </si>
  <si>
    <t>TOTAL GERAL</t>
  </si>
  <si>
    <t xml:space="preserve">COMPOSIÇÃO DO BDI </t>
  </si>
  <si>
    <t>SIGLA</t>
  </si>
  <si>
    <t>AC</t>
  </si>
  <si>
    <t>Administração Central</t>
  </si>
  <si>
    <t>DF</t>
  </si>
  <si>
    <t>Despesas Financeiras</t>
  </si>
  <si>
    <t>GS</t>
  </si>
  <si>
    <t>Garantia / Seguro</t>
  </si>
  <si>
    <t>R</t>
  </si>
  <si>
    <t>Risco</t>
  </si>
  <si>
    <t>L</t>
  </si>
  <si>
    <t>Lucro</t>
  </si>
  <si>
    <t>COFINS</t>
  </si>
  <si>
    <t>ISS</t>
  </si>
  <si>
    <t>PIS</t>
  </si>
  <si>
    <t>T</t>
  </si>
  <si>
    <t>Tributos (soma)</t>
  </si>
  <si>
    <t>TT</t>
  </si>
  <si>
    <t>Total do BDI</t>
  </si>
  <si>
    <t>FÓRMULA DO BDI</t>
  </si>
  <si>
    <t>(1 + (AC + R + GS)) x (1 + DF) x (1 + L)</t>
  </si>
  <si>
    <t>(1 - T)</t>
  </si>
  <si>
    <t>PROPONENTE</t>
  </si>
  <si>
    <t>NOME:</t>
  </si>
  <si>
    <t>TELEFONE:</t>
  </si>
  <si>
    <t>EMAIL:</t>
  </si>
  <si>
    <t>CAU/CREA:</t>
  </si>
  <si>
    <t>1.0</t>
  </si>
  <si>
    <t>Ventilador de Exaustão Axial tamanho Ø900mm, (VE-TE-03/04/05)</t>
  </si>
  <si>
    <t>Atenuador de Ruído, dim. 1200x1500x900mm</t>
  </si>
  <si>
    <t>Atenuadores de Ruído - Entrada (3,00x1,50x3,00)</t>
  </si>
  <si>
    <t>Atenuadores de Ruído - Saída (2,70x2,40x2,70)</t>
  </si>
  <si>
    <t>SoundTap</t>
  </si>
  <si>
    <t>Porta Acústica  1 folha (vão da porta =1,00x2,10)  (Ref. Somax, 46db B03SAL60)</t>
  </si>
  <si>
    <t>Porta Veneziana  Acústica  folhas (vão da porta =1,60x2,20) (Ref. Somax, Modelo R)</t>
  </si>
  <si>
    <t>BDI Diferenciado - Material Relevante</t>
  </si>
  <si>
    <t>ENCARGOS SOCIAIS - INCLUSO NO PREÇO MO.</t>
  </si>
  <si>
    <t>2. ENDEREÇO DE EXECUÇÃO/ENTREGA: Av. Eng. Ludolfo Boehl, n° 247 e 267 – Bairro Teresópolis – Porto Alegre – Rio Grande do Sul.</t>
  </si>
  <si>
    <t>3. PRAZO DE EXECUÇÃO/ENTREGA: Conforme Termo de Referência.</t>
  </si>
  <si>
    <t>4. HORÁRIO PARA EXECUÇÃO/ENTREGA: Conforme Termo de Referência.</t>
  </si>
  <si>
    <t>5. CONDIÇÕES DE PAGAMENTO: Conforme Termo de Referência.</t>
  </si>
  <si>
    <t>mês</t>
  </si>
  <si>
    <t>SERVIÇOS DE MANUTENÇÃO PREVENTIVA E CORRETIVA</t>
  </si>
  <si>
    <t>SISTEMA DE ATENUAÇÃO ACÚSTICA</t>
  </si>
  <si>
    <t>SUBTOTAL SISTEMA DE ATENUAÇÃO ACÚSTICA</t>
  </si>
  <si>
    <t>SISTEMA DE VENTILAÇÃO</t>
  </si>
  <si>
    <t>SUBTOTAL SISTEMA DE VENTILAÇÃO</t>
  </si>
  <si>
    <t>1. OBJETO: Fornecimento, instalação, “startup” e manutenção do sistema de Grupos Moto-Geradores para as instalações elétricas do Edifício Novo Data Center do Banrisul, localizado na cidade de Porto Alegre/RS.</t>
  </si>
  <si>
    <t>GRUPOS MOTO-GERADORES</t>
  </si>
  <si>
    <t>Grupo moto-gerador  1250kVA (PRIME) - 480VCA</t>
  </si>
  <si>
    <t>SUBTOTAL GRUPOS MOTO-GERADORES</t>
  </si>
  <si>
    <t>FORNECIMENTO, INSTALAÇÃO E "STARTUP" DO SISTEMA DE GRUPOS MOTO-GERADORES</t>
  </si>
  <si>
    <t>2.0</t>
  </si>
  <si>
    <t>2.1.</t>
  </si>
  <si>
    <t>SUBTOTAL SERVIÇOS DE MANUTENÇÃO PREVENTIVA E CORRETIVA</t>
  </si>
  <si>
    <t>SUBTOTAL FORNECIMENTO, INSTALAÇÃO E "STARTUP" DO SIST. DE GRUPOS MOTO-GERADORES</t>
  </si>
  <si>
    <t>PREÇO UNITÁRIO (R$) COM BDI</t>
  </si>
  <si>
    <t>CUSTO TOTAL 
(R$) COM BDI</t>
  </si>
  <si>
    <t>Prestação de serviços de manutenção preventiva e corretiva (com atendimento de chamados) no sistema de Grupos Moto- Geradores instalados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</si>
</sst>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  <numFmt numFmtId="166" formatCode="_(* #,##0.00_);_(* \(#,##0.00\);_(* &quot;-&quot;??_);_(@_)"/>
    <numFmt numFmtId="167" formatCode="0.000%"/>
    <numFmt numFmtId="168" formatCode="_-* #,##0.00\ [$€-1]_-;\-* #,##0.00\ [$€-1]_-;_-* &quot;-&quot;??\ [$€-1]_-"/>
    <numFmt numFmtId="169" formatCode="_(&quot;R$&quot;* #,##0.00_);_(&quot;R$&quot;* \(#,##0.00\);_(&quot;R$&quot;* &quot;-&quot;??_);_(@_)"/>
    <numFmt numFmtId="170" formatCode="_(* #,##0.00_);_(* \(#,##0.00\);_(* \-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0"/>
      <name val="MS Sans Serif"/>
    </font>
    <font>
      <b/>
      <sz val="11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name val="Times New Roman"/>
      <family val="1"/>
    </font>
    <font>
      <sz val="10"/>
      <name val="Courier New"/>
      <family val="3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26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" fillId="0" borderId="0"/>
    <xf numFmtId="0" fontId="17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170" fontId="6" fillId="0" borderId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Border="1" applyAlignment="1" applyProtection="1">
      <alignment wrapText="1"/>
      <protection hidden="1"/>
    </xf>
    <xf numFmtId="0" fontId="3" fillId="0" borderId="37" xfId="0" applyFont="1" applyBorder="1" applyAlignment="1" applyProtection="1">
      <alignment wrapText="1"/>
      <protection hidden="1"/>
    </xf>
    <xf numFmtId="10" fontId="5" fillId="0" borderId="38" xfId="0" applyNumberFormat="1" applyFont="1" applyBorder="1" applyAlignment="1" applyProtection="1">
      <alignment horizontal="center" vertical="center" wrapText="1"/>
      <protection hidden="1"/>
    </xf>
    <xf numFmtId="164" fontId="3" fillId="0" borderId="31" xfId="2" applyFont="1" applyFill="1" applyBorder="1" applyAlignment="1" applyProtection="1">
      <alignment vertical="center" wrapText="1"/>
    </xf>
    <xf numFmtId="164" fontId="3" fillId="5" borderId="31" xfId="2" applyFont="1" applyFill="1" applyBorder="1" applyAlignment="1" applyProtection="1">
      <alignment vertical="center" wrapText="1"/>
    </xf>
    <xf numFmtId="164" fontId="3" fillId="0" borderId="31" xfId="2" applyFont="1" applyFill="1" applyBorder="1" applyAlignment="1" applyProtection="1">
      <alignment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</xf>
    <xf numFmtId="2" fontId="3" fillId="5" borderId="31" xfId="4" applyNumberFormat="1" applyFont="1" applyFill="1" applyBorder="1" applyAlignment="1" applyProtection="1">
      <alignment horizontal="center" vertical="center" wrapText="1"/>
    </xf>
    <xf numFmtId="0" fontId="3" fillId="5" borderId="31" xfId="4" applyFont="1" applyFill="1" applyBorder="1" applyAlignment="1" applyProtection="1">
      <alignment horizontal="center" vertical="center" wrapText="1"/>
    </xf>
    <xf numFmtId="0" fontId="5" fillId="5" borderId="31" xfId="0" applyFont="1" applyFill="1" applyBorder="1" applyAlignment="1" applyProtection="1">
      <alignment horizontal="center" vertical="center" wrapText="1"/>
    </xf>
    <xf numFmtId="2" fontId="7" fillId="4" borderId="29" xfId="0" applyNumberFormat="1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7" fillId="4" borderId="28" xfId="0" applyFont="1" applyFill="1" applyBorder="1" applyAlignment="1" applyProtection="1">
      <alignment horizontal="center" vertical="center" wrapText="1"/>
    </xf>
    <xf numFmtId="164" fontId="3" fillId="5" borderId="32" xfId="2" applyFont="1" applyFill="1" applyBorder="1" applyAlignment="1" applyProtection="1">
      <alignment vertical="center" wrapText="1"/>
    </xf>
    <xf numFmtId="164" fontId="5" fillId="5" borderId="32" xfId="2" applyFont="1" applyFill="1" applyBorder="1" applyAlignment="1" applyProtection="1">
      <alignment vertical="center" wrapText="1"/>
    </xf>
    <xf numFmtId="0" fontId="5" fillId="5" borderId="31" xfId="0" applyFont="1" applyFill="1" applyBorder="1" applyAlignment="1" applyProtection="1">
      <alignment vertical="center" wrapText="1"/>
    </xf>
    <xf numFmtId="164" fontId="7" fillId="4" borderId="30" xfId="2" applyFont="1" applyFill="1" applyBorder="1" applyAlignment="1" applyProtection="1">
      <alignment vertical="center" wrapText="1"/>
    </xf>
    <xf numFmtId="0" fontId="10" fillId="13" borderId="49" xfId="0" applyFont="1" applyFill="1" applyBorder="1" applyAlignment="1" applyProtection="1">
      <alignment vertical="center" wrapText="1"/>
    </xf>
    <xf numFmtId="0" fontId="10" fillId="13" borderId="39" xfId="0" applyFont="1" applyFill="1" applyBorder="1" applyAlignment="1" applyProtection="1">
      <alignment vertical="center" wrapText="1"/>
    </xf>
    <xf numFmtId="0" fontId="10" fillId="13" borderId="39" xfId="0" applyFont="1" applyFill="1" applyBorder="1" applyAlignment="1" applyProtection="1">
      <alignment horizontal="left" vertical="center" wrapText="1"/>
    </xf>
    <xf numFmtId="164" fontId="5" fillId="3" borderId="17" xfId="2" applyFont="1" applyFill="1" applyBorder="1" applyAlignment="1" applyProtection="1">
      <alignment horizontal="center" vertical="center" wrapText="1"/>
    </xf>
    <xf numFmtId="0" fontId="5" fillId="4" borderId="31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 applyProtection="1">
      <alignment horizontal="center" vertical="center" wrapText="1"/>
    </xf>
    <xf numFmtId="165" fontId="5" fillId="3" borderId="37" xfId="1" applyNumberFormat="1" applyFont="1" applyFill="1" applyBorder="1" applyAlignment="1" applyProtection="1">
      <alignment vertical="center" wrapText="1"/>
    </xf>
    <xf numFmtId="2" fontId="3" fillId="4" borderId="31" xfId="4" applyNumberFormat="1" applyFont="1" applyFill="1" applyBorder="1" applyAlignment="1" applyProtection="1">
      <alignment horizontal="center" vertical="center" wrapText="1"/>
    </xf>
    <xf numFmtId="164" fontId="5" fillId="4" borderId="32" xfId="2" applyFont="1" applyFill="1" applyBorder="1" applyAlignment="1" applyProtection="1">
      <alignment vertical="center" wrapText="1"/>
    </xf>
    <xf numFmtId="0" fontId="5" fillId="4" borderId="31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5" borderId="31" xfId="0" applyNumberFormat="1" applyFont="1" applyFill="1" applyBorder="1" applyAlignment="1" applyProtection="1">
      <alignment horizontal="left" vertical="center" wrapText="1"/>
    </xf>
    <xf numFmtId="0" fontId="5" fillId="5" borderId="31" xfId="0" applyNumberFormat="1" applyFont="1" applyFill="1" applyBorder="1" applyAlignment="1" applyProtection="1">
      <alignment vertical="center" wrapText="1"/>
    </xf>
    <xf numFmtId="0" fontId="2" fillId="5" borderId="0" xfId="0" applyFont="1" applyFill="1" applyAlignment="1" applyProtection="1">
      <alignment vertical="center" wrapText="1"/>
    </xf>
    <xf numFmtId="0" fontId="3" fillId="5" borderId="31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164" fontId="7" fillId="4" borderId="29" xfId="2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2" fontId="2" fillId="0" borderId="0" xfId="0" applyNumberFormat="1" applyFont="1" applyAlignment="1" applyProtection="1">
      <alignment horizontal="center" vertical="center" wrapText="1"/>
    </xf>
    <xf numFmtId="164" fontId="2" fillId="0" borderId="0" xfId="2" applyFont="1" applyAlignment="1" applyProtection="1">
      <alignment vertical="center" wrapText="1"/>
    </xf>
    <xf numFmtId="165" fontId="2" fillId="0" borderId="0" xfId="1" applyNumberFormat="1" applyFont="1" applyAlignment="1" applyProtection="1">
      <alignment vertical="center" wrapText="1"/>
    </xf>
    <xf numFmtId="167" fontId="2" fillId="0" borderId="0" xfId="3" applyNumberFormat="1" applyFont="1" applyAlignment="1" applyProtection="1">
      <alignment vertical="center" wrapText="1"/>
    </xf>
    <xf numFmtId="164" fontId="3" fillId="5" borderId="31" xfId="2" applyFont="1" applyFill="1" applyBorder="1" applyAlignment="1" applyProtection="1">
      <alignment vertical="center" wrapText="1"/>
      <protection locked="0"/>
    </xf>
    <xf numFmtId="0" fontId="9" fillId="0" borderId="0" xfId="7" applyProtection="1"/>
    <xf numFmtId="0" fontId="10" fillId="6" borderId="21" xfId="7" applyFont="1" applyFill="1" applyBorder="1" applyAlignment="1" applyProtection="1">
      <alignment horizontal="center" vertical="center"/>
    </xf>
    <xf numFmtId="0" fontId="10" fillId="6" borderId="22" xfId="7" applyFont="1" applyFill="1" applyBorder="1" applyAlignment="1" applyProtection="1">
      <alignment vertical="center"/>
    </xf>
    <xf numFmtId="0" fontId="10" fillId="6" borderId="23" xfId="7" applyFont="1" applyFill="1" applyBorder="1" applyAlignment="1" applyProtection="1">
      <alignment horizontal="center" vertical="center" wrapText="1"/>
    </xf>
    <xf numFmtId="0" fontId="10" fillId="7" borderId="24" xfId="7" applyFont="1" applyFill="1" applyBorder="1" applyAlignment="1" applyProtection="1">
      <alignment horizontal="center" vertical="center" wrapText="1"/>
    </xf>
    <xf numFmtId="0" fontId="10" fillId="7" borderId="25" xfId="7" applyFont="1" applyFill="1" applyBorder="1" applyAlignment="1" applyProtection="1">
      <alignment vertical="center" wrapText="1"/>
    </xf>
    <xf numFmtId="0" fontId="9" fillId="0" borderId="0" xfId="7" applyAlignment="1" applyProtection="1">
      <alignment horizontal="center"/>
    </xf>
    <xf numFmtId="0" fontId="10" fillId="9" borderId="24" xfId="7" applyFont="1" applyFill="1" applyBorder="1" applyAlignment="1" applyProtection="1">
      <alignment horizontal="center" vertical="center" wrapText="1"/>
    </xf>
    <xf numFmtId="0" fontId="10" fillId="9" borderId="25" xfId="7" applyFont="1" applyFill="1" applyBorder="1" applyAlignment="1" applyProtection="1">
      <alignment vertical="center" wrapText="1"/>
    </xf>
    <xf numFmtId="0" fontId="9" fillId="0" borderId="0" xfId="7" applyAlignment="1" applyProtection="1">
      <alignment horizontal="center" vertical="center"/>
    </xf>
    <xf numFmtId="0" fontId="11" fillId="7" borderId="24" xfId="7" applyFont="1" applyFill="1" applyBorder="1" applyAlignment="1" applyProtection="1">
      <alignment horizontal="center" vertical="center" wrapText="1"/>
    </xf>
    <xf numFmtId="0" fontId="11" fillId="7" borderId="25" xfId="7" applyFont="1" applyFill="1" applyBorder="1" applyAlignment="1" applyProtection="1">
      <alignment vertical="center" wrapText="1"/>
    </xf>
    <xf numFmtId="10" fontId="11" fillId="8" borderId="26" xfId="7" applyNumberFormat="1" applyFont="1" applyFill="1" applyBorder="1" applyAlignment="1" applyProtection="1">
      <alignment horizontal="center" vertical="center" wrapText="1"/>
    </xf>
    <xf numFmtId="0" fontId="10" fillId="7" borderId="19" xfId="7" applyFont="1" applyFill="1" applyBorder="1" applyAlignment="1" applyProtection="1">
      <alignment horizontal="center" vertical="center" wrapText="1"/>
    </xf>
    <xf numFmtId="0" fontId="10" fillId="7" borderId="0" xfId="7" applyFont="1" applyFill="1" applyBorder="1" applyAlignment="1" applyProtection="1">
      <alignment vertical="center" wrapText="1"/>
    </xf>
    <xf numFmtId="10" fontId="10" fillId="8" borderId="27" xfId="7" applyNumberFormat="1" applyFont="1" applyFill="1" applyBorder="1" applyAlignment="1" applyProtection="1">
      <alignment horizontal="center" vertical="center" wrapText="1"/>
    </xf>
    <xf numFmtId="0" fontId="10" fillId="10" borderId="1" xfId="7" applyFont="1" applyFill="1" applyBorder="1" applyAlignment="1" applyProtection="1">
      <alignment horizontal="center" vertical="center" wrapText="1"/>
    </xf>
    <xf numFmtId="0" fontId="10" fillId="10" borderId="2" xfId="7" applyFont="1" applyFill="1" applyBorder="1" applyAlignment="1" applyProtection="1">
      <alignment horizontal="center" vertical="center" wrapText="1"/>
    </xf>
    <xf numFmtId="10" fontId="10" fillId="11" borderId="3" xfId="8" applyNumberFormat="1" applyFont="1" applyFill="1" applyBorder="1" applyAlignment="1" applyProtection="1">
      <alignment horizontal="center" vertical="center" wrapText="1"/>
    </xf>
    <xf numFmtId="0" fontId="14" fillId="12" borderId="0" xfId="9" applyFont="1" applyFill="1" applyAlignment="1" applyProtection="1">
      <alignment wrapText="1"/>
    </xf>
    <xf numFmtId="10" fontId="10" fillId="8" borderId="26" xfId="7" applyNumberFormat="1" applyFont="1" applyFill="1" applyBorder="1" applyAlignment="1" applyProtection="1">
      <alignment horizontal="center" vertical="center" wrapText="1"/>
      <protection locked="0"/>
    </xf>
    <xf numFmtId="164" fontId="19" fillId="0" borderId="31" xfId="2" applyFont="1" applyFill="1" applyBorder="1" applyAlignment="1" applyProtection="1">
      <alignment vertical="center" wrapText="1"/>
    </xf>
    <xf numFmtId="0" fontId="3" fillId="5" borderId="53" xfId="0" applyFont="1" applyFill="1" applyBorder="1" applyAlignment="1" applyProtection="1">
      <alignment horizontal="justify" vertical="center" wrapText="1"/>
      <protection hidden="1"/>
    </xf>
    <xf numFmtId="10" fontId="5" fillId="0" borderId="37" xfId="3" applyNumberFormat="1" applyFont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left" vertical="center"/>
    </xf>
    <xf numFmtId="2" fontId="5" fillId="3" borderId="31" xfId="0" applyNumberFormat="1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54" xfId="0" applyFont="1" applyFill="1" applyBorder="1" applyAlignment="1" applyProtection="1">
      <alignment horizontal="center" vertical="center" wrapText="1"/>
    </xf>
    <xf numFmtId="164" fontId="5" fillId="5" borderId="33" xfId="2" applyFont="1" applyFill="1" applyBorder="1" applyAlignment="1" applyProtection="1">
      <alignment vertical="center" wrapText="1"/>
    </xf>
    <xf numFmtId="164" fontId="5" fillId="5" borderId="55" xfId="2" applyFont="1" applyFill="1" applyBorder="1" applyAlignment="1" applyProtection="1">
      <alignment vertical="center" wrapText="1"/>
    </xf>
    <xf numFmtId="164" fontId="5" fillId="5" borderId="31" xfId="2" applyFont="1" applyFill="1" applyBorder="1" applyAlignment="1" applyProtection="1">
      <alignment vertical="center" wrapText="1"/>
    </xf>
    <xf numFmtId="0" fontId="5" fillId="3" borderId="56" xfId="0" applyFont="1" applyFill="1" applyBorder="1" applyAlignment="1" applyProtection="1">
      <alignment horizontal="left" vertical="center"/>
    </xf>
    <xf numFmtId="2" fontId="5" fillId="3" borderId="57" xfId="0" applyNumberFormat="1" applyFont="1" applyFill="1" applyBorder="1" applyAlignment="1" applyProtection="1">
      <alignment horizontal="center" vertical="center" wrapText="1"/>
    </xf>
    <xf numFmtId="0" fontId="5" fillId="3" borderId="57" xfId="0" applyFont="1" applyFill="1" applyBorder="1" applyAlignment="1" applyProtection="1">
      <alignment horizontal="center" vertical="center" wrapText="1"/>
    </xf>
    <xf numFmtId="164" fontId="5" fillId="3" borderId="57" xfId="2" applyFont="1" applyFill="1" applyBorder="1" applyAlignment="1" applyProtection="1">
      <alignment horizontal="center" vertical="center" wrapText="1"/>
    </xf>
    <xf numFmtId="165" fontId="5" fillId="3" borderId="58" xfId="1" applyNumberFormat="1" applyFont="1" applyFill="1" applyBorder="1" applyAlignment="1" applyProtection="1">
      <alignment vertical="center" wrapText="1"/>
    </xf>
    <xf numFmtId="0" fontId="5" fillId="4" borderId="59" xfId="0" applyNumberFormat="1" applyFont="1" applyFill="1" applyBorder="1" applyAlignment="1" applyProtection="1">
      <alignment horizontal="left" vertical="center" wrapText="1"/>
    </xf>
    <xf numFmtId="2" fontId="5" fillId="4" borderId="60" xfId="0" applyNumberFormat="1" applyFont="1" applyFill="1" applyBorder="1" applyAlignment="1" applyProtection="1">
      <alignment horizontal="center" vertical="center" wrapText="1"/>
    </xf>
    <xf numFmtId="0" fontId="5" fillId="4" borderId="60" xfId="0" applyFont="1" applyFill="1" applyBorder="1" applyAlignment="1" applyProtection="1">
      <alignment horizontal="center" vertical="center" wrapText="1"/>
    </xf>
    <xf numFmtId="164" fontId="5" fillId="4" borderId="60" xfId="2" applyFont="1" applyFill="1" applyBorder="1" applyAlignment="1" applyProtection="1">
      <alignment vertical="center" wrapText="1"/>
    </xf>
    <xf numFmtId="165" fontId="5" fillId="4" borderId="55" xfId="1" applyNumberFormat="1" applyFont="1" applyFill="1" applyBorder="1" applyAlignment="1" applyProtection="1">
      <alignment vertical="center" wrapText="1"/>
    </xf>
    <xf numFmtId="164" fontId="5" fillId="4" borderId="61" xfId="2" applyFont="1" applyFill="1" applyBorder="1" applyAlignment="1" applyProtection="1">
      <alignment vertical="center" wrapText="1"/>
    </xf>
    <xf numFmtId="2" fontId="3" fillId="4" borderId="60" xfId="4" applyNumberFormat="1" applyFont="1" applyFill="1" applyBorder="1" applyAlignment="1" applyProtection="1">
      <alignment horizontal="center" vertical="center" wrapText="1"/>
    </xf>
    <xf numFmtId="0" fontId="5" fillId="4" borderId="60" xfId="0" applyFont="1" applyFill="1" applyBorder="1" applyAlignment="1" applyProtection="1">
      <alignment vertical="center" wrapText="1"/>
    </xf>
    <xf numFmtId="164" fontId="5" fillId="4" borderId="55" xfId="2" applyFont="1" applyFill="1" applyBorder="1" applyAlignment="1" applyProtection="1">
      <alignment vertical="center" wrapText="1"/>
    </xf>
    <xf numFmtId="0" fontId="5" fillId="4" borderId="61" xfId="0" applyFont="1" applyFill="1" applyBorder="1" applyAlignment="1" applyProtection="1">
      <alignment vertical="center" wrapText="1"/>
    </xf>
    <xf numFmtId="164" fontId="5" fillId="3" borderId="62" xfId="2" applyFont="1" applyFill="1" applyBorder="1" applyAlignment="1" applyProtection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</xf>
    <xf numFmtId="0" fontId="3" fillId="5" borderId="63" xfId="0" applyFont="1" applyFill="1" applyBorder="1" applyAlignment="1" applyProtection="1">
      <alignment horizontal="center" vertical="center" wrapText="1"/>
    </xf>
    <xf numFmtId="2" fontId="3" fillId="5" borderId="53" xfId="4" applyNumberFormat="1" applyFont="1" applyFill="1" applyBorder="1" applyAlignment="1" applyProtection="1">
      <alignment horizontal="center" vertical="center" wrapText="1"/>
    </xf>
    <xf numFmtId="0" fontId="5" fillId="5" borderId="53" xfId="0" applyFont="1" applyFill="1" applyBorder="1" applyAlignment="1" applyProtection="1">
      <alignment horizontal="center" vertical="center" wrapText="1"/>
    </xf>
    <xf numFmtId="0" fontId="5" fillId="5" borderId="53" xfId="0" applyFont="1" applyFill="1" applyBorder="1" applyAlignment="1" applyProtection="1">
      <alignment vertical="center" wrapText="1"/>
    </xf>
    <xf numFmtId="0" fontId="3" fillId="5" borderId="53" xfId="0" applyFont="1" applyFill="1" applyBorder="1" applyAlignment="1" applyProtection="1">
      <alignment vertical="center" wrapText="1"/>
    </xf>
    <xf numFmtId="164" fontId="3" fillId="5" borderId="64" xfId="2" applyFont="1" applyFill="1" applyBorder="1" applyAlignment="1" applyProtection="1">
      <alignment vertical="center" wrapText="1"/>
    </xf>
    <xf numFmtId="164" fontId="3" fillId="0" borderId="53" xfId="2" applyFont="1" applyFill="1" applyBorder="1" applyAlignment="1" applyProtection="1">
      <alignment vertical="center" wrapText="1"/>
    </xf>
    <xf numFmtId="164" fontId="3" fillId="5" borderId="53" xfId="2" applyFont="1" applyFill="1" applyBorder="1" applyAlignment="1" applyProtection="1">
      <alignment vertical="center" wrapText="1"/>
    </xf>
    <xf numFmtId="0" fontId="5" fillId="5" borderId="61" xfId="0" applyFont="1" applyFill="1" applyBorder="1" applyAlignment="1" applyProtection="1">
      <alignment horizontal="center" vertical="center" wrapText="1"/>
    </xf>
    <xf numFmtId="0" fontId="5" fillId="5" borderId="60" xfId="0" applyFont="1" applyFill="1" applyBorder="1" applyAlignment="1" applyProtection="1">
      <alignment horizontal="left" vertical="center"/>
    </xf>
    <xf numFmtId="2" fontId="5" fillId="5" borderId="60" xfId="0" applyNumberFormat="1" applyFont="1" applyFill="1" applyBorder="1" applyAlignment="1" applyProtection="1">
      <alignment horizontal="center" vertical="center" wrapText="1"/>
    </xf>
    <xf numFmtId="0" fontId="5" fillId="5" borderId="60" xfId="0" applyFont="1" applyFill="1" applyBorder="1" applyAlignment="1" applyProtection="1">
      <alignment horizontal="center" vertical="center" wrapText="1"/>
    </xf>
    <xf numFmtId="164" fontId="5" fillId="5" borderId="60" xfId="2" applyFont="1" applyFill="1" applyBorder="1" applyAlignment="1" applyProtection="1">
      <alignment horizontal="center" vertical="center" wrapText="1"/>
    </xf>
    <xf numFmtId="165" fontId="5" fillId="5" borderId="55" xfId="1" applyNumberFormat="1" applyFont="1" applyFill="1" applyBorder="1" applyAlignment="1" applyProtection="1">
      <alignment vertical="center" wrapText="1"/>
    </xf>
    <xf numFmtId="164" fontId="5" fillId="5" borderId="61" xfId="2" applyFont="1" applyFill="1" applyBorder="1" applyAlignment="1" applyProtection="1">
      <alignment horizontal="center" vertical="center" wrapText="1"/>
    </xf>
    <xf numFmtId="44" fontId="5" fillId="3" borderId="32" xfId="1" applyNumberFormat="1" applyFont="1" applyFill="1" applyBorder="1" applyAlignment="1" applyProtection="1">
      <alignment vertical="center" wrapText="1"/>
    </xf>
    <xf numFmtId="44" fontId="5" fillId="3" borderId="33" xfId="1" applyNumberFormat="1" applyFont="1" applyFill="1" applyBorder="1" applyAlignment="1" applyProtection="1">
      <alignment vertical="center" wrapText="1"/>
    </xf>
    <xf numFmtId="44" fontId="5" fillId="3" borderId="31" xfId="1" applyNumberFormat="1" applyFont="1" applyFill="1" applyBorder="1" applyAlignment="1" applyProtection="1">
      <alignment vertical="center" wrapText="1"/>
    </xf>
    <xf numFmtId="0" fontId="5" fillId="3" borderId="59" xfId="0" applyFont="1" applyFill="1" applyBorder="1" applyAlignment="1" applyProtection="1">
      <alignment horizontal="left" vertical="center"/>
    </xf>
    <xf numFmtId="2" fontId="5" fillId="3" borderId="60" xfId="0" applyNumberFormat="1" applyFont="1" applyFill="1" applyBorder="1" applyAlignment="1" applyProtection="1">
      <alignment horizontal="center" vertical="center" wrapText="1"/>
    </xf>
    <xf numFmtId="0" fontId="5" fillId="3" borderId="60" xfId="0" applyFont="1" applyFill="1" applyBorder="1" applyAlignment="1" applyProtection="1">
      <alignment horizontal="center" vertical="center" wrapText="1"/>
    </xf>
    <xf numFmtId="164" fontId="5" fillId="3" borderId="60" xfId="2" applyFont="1" applyFill="1" applyBorder="1" applyAlignment="1" applyProtection="1">
      <alignment horizontal="center" vertical="center" wrapText="1"/>
    </xf>
    <xf numFmtId="0" fontId="7" fillId="4" borderId="29" xfId="0" applyNumberFormat="1" applyFont="1" applyFill="1" applyBorder="1" applyAlignment="1" applyProtection="1">
      <alignment vertical="center" wrapText="1"/>
    </xf>
    <xf numFmtId="164" fontId="7" fillId="4" borderId="28" xfId="2" applyFont="1" applyFill="1" applyBorder="1" applyAlignment="1" applyProtection="1">
      <alignment vertical="center" wrapText="1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Fill="1" applyBorder="1" applyAlignment="1" applyProtection="1">
      <alignment horizontal="center" vertical="center" wrapText="1"/>
    </xf>
    <xf numFmtId="0" fontId="18" fillId="0" borderId="35" xfId="0" applyFont="1" applyFill="1" applyBorder="1" applyAlignment="1" applyProtection="1">
      <alignment horizontal="center" vertical="center" wrapText="1"/>
    </xf>
    <xf numFmtId="0" fontId="18" fillId="0" borderId="36" xfId="0" applyFont="1" applyFill="1" applyBorder="1" applyAlignment="1" applyProtection="1">
      <alignment horizontal="center" vertical="center" wrapText="1"/>
    </xf>
    <xf numFmtId="0" fontId="20" fillId="0" borderId="35" xfId="0" applyFon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18" fillId="5" borderId="19" xfId="0" applyFont="1" applyFill="1" applyBorder="1" applyAlignment="1" applyProtection="1">
      <alignment horizontal="left" vertical="center" wrapText="1"/>
    </xf>
    <xf numFmtId="0" fontId="18" fillId="5" borderId="0" xfId="0" applyFont="1" applyFill="1" applyBorder="1" applyAlignment="1" applyProtection="1">
      <alignment horizontal="left" vertical="center" wrapText="1"/>
    </xf>
    <xf numFmtId="0" fontId="18" fillId="5" borderId="37" xfId="0" applyFont="1" applyFill="1" applyBorder="1" applyAlignment="1" applyProtection="1">
      <alignment horizontal="left" vertical="center" wrapText="1"/>
    </xf>
    <xf numFmtId="0" fontId="18" fillId="0" borderId="19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37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4" fontId="5" fillId="2" borderId="52" xfId="0" applyNumberFormat="1" applyFont="1" applyFill="1" applyBorder="1" applyAlignment="1" applyProtection="1">
      <alignment horizontal="center" wrapText="1"/>
      <protection hidden="1"/>
    </xf>
    <xf numFmtId="4" fontId="5" fillId="2" borderId="5" xfId="0" applyNumberFormat="1" applyFont="1" applyFill="1" applyBorder="1" applyAlignment="1" applyProtection="1">
      <alignment horizontal="center" wrapText="1"/>
      <protection hidden="1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10" fillId="0" borderId="51" xfId="0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</xf>
    <xf numFmtId="165" fontId="5" fillId="3" borderId="15" xfId="1" applyNumberFormat="1" applyFont="1" applyFill="1" applyBorder="1" applyAlignment="1" applyProtection="1">
      <alignment horizontal="center" vertical="center" wrapText="1"/>
    </xf>
    <xf numFmtId="165" fontId="5" fillId="3" borderId="18" xfId="1" applyNumberFormat="1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  <protection hidden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18" fillId="0" borderId="23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 vertical="center" wrapText="1"/>
    </xf>
    <xf numFmtId="0" fontId="5" fillId="3" borderId="12" xfId="0" applyNumberFormat="1" applyFont="1" applyFill="1" applyBorder="1" applyAlignment="1" applyProtection="1">
      <alignment horizontal="center" vertical="center" wrapText="1"/>
    </xf>
    <xf numFmtId="0" fontId="5" fillId="3" borderId="17" xfId="0" applyNumberFormat="1" applyFont="1" applyFill="1" applyBorder="1" applyAlignment="1" applyProtection="1">
      <alignment horizontal="center" vertical="center" wrapText="1"/>
    </xf>
    <xf numFmtId="2" fontId="5" fillId="3" borderId="7" xfId="0" applyNumberFormat="1" applyFont="1" applyFill="1" applyBorder="1" applyAlignment="1" applyProtection="1">
      <alignment horizontal="center" vertical="center" wrapText="1"/>
    </xf>
    <xf numFmtId="2" fontId="5" fillId="3" borderId="12" xfId="0" applyNumberFormat="1" applyFont="1" applyFill="1" applyBorder="1" applyAlignment="1" applyProtection="1">
      <alignment horizontal="center" vertical="center" wrapText="1"/>
    </xf>
    <xf numFmtId="2" fontId="5" fillId="3" borderId="17" xfId="0" applyNumberFormat="1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164" fontId="5" fillId="3" borderId="8" xfId="2" applyFont="1" applyFill="1" applyBorder="1" applyAlignment="1" applyProtection="1">
      <alignment horizontal="center" vertical="center" wrapText="1"/>
    </xf>
    <xf numFmtId="164" fontId="5" fillId="3" borderId="9" xfId="2" applyFont="1" applyFill="1" applyBorder="1" applyAlignment="1" applyProtection="1">
      <alignment horizontal="center" vertical="center" wrapText="1"/>
    </xf>
    <xf numFmtId="164" fontId="5" fillId="3" borderId="13" xfId="2" applyFont="1" applyFill="1" applyBorder="1" applyAlignment="1" applyProtection="1">
      <alignment horizontal="center" vertical="center" wrapText="1"/>
    </xf>
    <xf numFmtId="164" fontId="5" fillId="3" borderId="14" xfId="2" applyFont="1" applyFill="1" applyBorder="1" applyAlignment="1" applyProtection="1">
      <alignment horizontal="center" vertical="center" wrapText="1"/>
    </xf>
    <xf numFmtId="0" fontId="10" fillId="13" borderId="47" xfId="0" applyFont="1" applyFill="1" applyBorder="1" applyAlignment="1" applyProtection="1">
      <alignment horizontal="center" vertical="center" wrapText="1"/>
    </xf>
    <xf numFmtId="0" fontId="10" fillId="13" borderId="46" xfId="0" applyFont="1" applyFill="1" applyBorder="1" applyAlignment="1" applyProtection="1">
      <alignment horizontal="center" vertical="center" wrapText="1"/>
    </xf>
    <xf numFmtId="0" fontId="10" fillId="13" borderId="48" xfId="0" applyFont="1" applyFill="1" applyBorder="1" applyAlignment="1" applyProtection="1">
      <alignment horizontal="center" vertical="center" wrapText="1"/>
    </xf>
    <xf numFmtId="0" fontId="10" fillId="13" borderId="40" xfId="0" applyFont="1" applyFill="1" applyBorder="1" applyAlignment="1" applyProtection="1">
      <alignment horizontal="center" vertical="center" wrapText="1"/>
      <protection locked="0"/>
    </xf>
    <xf numFmtId="0" fontId="10" fillId="13" borderId="41" xfId="0" applyFont="1" applyFill="1" applyBorder="1" applyAlignment="1" applyProtection="1">
      <alignment horizontal="center" vertical="center" wrapText="1"/>
      <protection locked="0"/>
    </xf>
    <xf numFmtId="0" fontId="10" fillId="13" borderId="42" xfId="0" applyFont="1" applyFill="1" applyBorder="1" applyAlignment="1" applyProtection="1">
      <alignment horizontal="center" vertical="center" wrapText="1"/>
      <protection locked="0"/>
    </xf>
    <xf numFmtId="0" fontId="10" fillId="13" borderId="43" xfId="0" applyFont="1" applyFill="1" applyBorder="1" applyAlignment="1" applyProtection="1">
      <alignment horizontal="center" vertical="center" wrapText="1"/>
      <protection locked="0"/>
    </xf>
    <xf numFmtId="0" fontId="10" fillId="13" borderId="44" xfId="0" applyFont="1" applyFill="1" applyBorder="1" applyAlignment="1" applyProtection="1">
      <alignment horizontal="center" vertical="center" wrapText="1"/>
      <protection locked="0"/>
    </xf>
    <xf numFmtId="0" fontId="10" fillId="13" borderId="45" xfId="0" applyFont="1" applyFill="1" applyBorder="1" applyAlignment="1" applyProtection="1">
      <alignment horizontal="center" vertical="center" wrapText="1"/>
      <protection locked="0"/>
    </xf>
    <xf numFmtId="0" fontId="10" fillId="6" borderId="1" xfId="7" applyFont="1" applyFill="1" applyBorder="1" applyAlignment="1" applyProtection="1">
      <alignment horizontal="center" vertical="center"/>
    </xf>
    <xf numFmtId="0" fontId="10" fillId="6" borderId="2" xfId="7" applyFont="1" applyFill="1" applyBorder="1" applyAlignment="1" applyProtection="1">
      <alignment horizontal="center" vertical="center"/>
    </xf>
    <xf numFmtId="0" fontId="10" fillId="6" borderId="3" xfId="7" applyFont="1" applyFill="1" applyBorder="1" applyAlignment="1" applyProtection="1">
      <alignment horizontal="center" vertical="center"/>
    </xf>
    <xf numFmtId="0" fontId="13" fillId="12" borderId="0" xfId="9" applyFont="1" applyFill="1" applyAlignment="1" applyProtection="1">
      <alignment horizontal="center" vertical="center"/>
    </xf>
    <xf numFmtId="0" fontId="7" fillId="12" borderId="4" xfId="9" applyFont="1" applyFill="1" applyBorder="1" applyAlignment="1" applyProtection="1">
      <alignment horizontal="center" vertical="center"/>
    </xf>
    <xf numFmtId="0" fontId="15" fillId="12" borderId="0" xfId="9" applyFont="1" applyFill="1" applyAlignment="1" applyProtection="1">
      <alignment horizontal="left" vertical="center" wrapText="1" indent="1"/>
    </xf>
    <xf numFmtId="0" fontId="7" fillId="12" borderId="20" xfId="9" applyFont="1" applyFill="1" applyBorder="1" applyAlignment="1" applyProtection="1">
      <alignment horizontal="center" vertical="center" wrapText="1"/>
    </xf>
  </cellXfs>
  <cellStyles count="40">
    <cellStyle name="0,0_x000a__x000a_NA_x000a__x000a_" xfId="10"/>
    <cellStyle name="0,0_x000d__x000a_NA_x000d__x000a_" xfId="11"/>
    <cellStyle name="Moeda" xfId="2" builtinId="4"/>
    <cellStyle name="Moeda 2" xfId="12"/>
    <cellStyle name="Moeda 2 2" xfId="13"/>
    <cellStyle name="Moeda 2 3" xfId="14"/>
    <cellStyle name="Moeda 3" xfId="15"/>
    <cellStyle name="Moeda 3 2" xfId="16"/>
    <cellStyle name="Moeda 4" xfId="17"/>
    <cellStyle name="Moeda 4 2" xfId="18"/>
    <cellStyle name="Moeda 5" xfId="19"/>
    <cellStyle name="Moeda 6" xfId="20"/>
    <cellStyle name="Normal" xfId="0" builtinId="0"/>
    <cellStyle name="Normal 12" xfId="21"/>
    <cellStyle name="Normal 2" xfId="5"/>
    <cellStyle name="Normal 2 2" xfId="22"/>
    <cellStyle name="Normal 2 2 2" xfId="9"/>
    <cellStyle name="Normal 2 3" xfId="23"/>
    <cellStyle name="Normal 2 4" xfId="24"/>
    <cellStyle name="Normal 3" xfId="25"/>
    <cellStyle name="Normal 4" xfId="4"/>
    <cellStyle name="Normal 5" xfId="26"/>
    <cellStyle name="Normal 6" xfId="27"/>
    <cellStyle name="Normal 7" xfId="28"/>
    <cellStyle name="Normal 8" xfId="29"/>
    <cellStyle name="Normal 9" xfId="7"/>
    <cellStyle name="Porcentagem" xfId="3" builtinId="5"/>
    <cellStyle name="Porcentagem 2" xfId="8"/>
    <cellStyle name="Separador de milhares 4" xfId="30"/>
    <cellStyle name="Vírgula" xfId="1" builtinId="3"/>
    <cellStyle name="Vírgula 2" xfId="31"/>
    <cellStyle name="Vírgula 2 2" xfId="6"/>
    <cellStyle name="Vírgula 2 2 2" xfId="32"/>
    <cellStyle name="Vírgula 2 2 3" xfId="33"/>
    <cellStyle name="Vírgula 2 2 4" xfId="34"/>
    <cellStyle name="Vírgula 2 3" xfId="35"/>
    <cellStyle name="Vírgula 3" xfId="36"/>
    <cellStyle name="Vírgula 4" xfId="37"/>
    <cellStyle name="Vírgula 5" xfId="38"/>
    <cellStyle name="Vírgula 6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abSelected="1" zoomScale="80" zoomScaleNormal="80" zoomScalePageLayoutView="80" workbookViewId="0">
      <selection activeCell="F34" sqref="F34"/>
    </sheetView>
  </sheetViews>
  <sheetFormatPr defaultColWidth="8.85546875" defaultRowHeight="15" x14ac:dyDescent="0.25"/>
  <cols>
    <col min="1" max="1" width="10.140625" style="37" bestFit="1" customWidth="1"/>
    <col min="2" max="2" width="52.28515625" style="38" customWidth="1"/>
    <col min="3" max="3" width="11.140625" style="39" bestFit="1" customWidth="1"/>
    <col min="4" max="4" width="9" style="37" customWidth="1"/>
    <col min="5" max="6" width="17.42578125" style="40" customWidth="1"/>
    <col min="7" max="9" width="17.42578125" style="41" customWidth="1"/>
    <col min="10" max="10" width="25.5703125" style="41" customWidth="1"/>
    <col min="11" max="11" width="8.85546875" style="30"/>
    <col min="12" max="12" width="15.28515625" style="30" bestFit="1" customWidth="1"/>
    <col min="13" max="13" width="11.5703125" style="30" bestFit="1" customWidth="1"/>
    <col min="14" max="16384" width="8.85546875" style="30"/>
  </cols>
  <sheetData>
    <row r="1" spans="1:10" x14ac:dyDescent="0.25">
      <c r="A1" s="120" t="s">
        <v>0</v>
      </c>
      <c r="B1" s="121"/>
      <c r="C1" s="121"/>
      <c r="D1" s="121"/>
      <c r="E1" s="121"/>
      <c r="F1" s="121"/>
      <c r="G1" s="122"/>
      <c r="H1" s="123"/>
      <c r="I1" s="123"/>
      <c r="J1" s="124"/>
    </row>
    <row r="2" spans="1:10" ht="29.25" customHeight="1" x14ac:dyDescent="0.25">
      <c r="A2" s="127" t="s">
        <v>71</v>
      </c>
      <c r="B2" s="128"/>
      <c r="C2" s="128"/>
      <c r="D2" s="128"/>
      <c r="E2" s="128"/>
      <c r="F2" s="128"/>
      <c r="G2" s="129"/>
      <c r="H2" s="125"/>
      <c r="I2" s="125"/>
      <c r="J2" s="126"/>
    </row>
    <row r="3" spans="1:10" x14ac:dyDescent="0.2">
      <c r="A3" s="130" t="s">
        <v>61</v>
      </c>
      <c r="B3" s="131"/>
      <c r="C3" s="131"/>
      <c r="D3" s="131"/>
      <c r="E3" s="131"/>
      <c r="F3" s="131"/>
      <c r="G3" s="132"/>
      <c r="H3" s="1"/>
      <c r="I3" s="1"/>
      <c r="J3" s="2"/>
    </row>
    <row r="4" spans="1:10" x14ac:dyDescent="0.25">
      <c r="A4" s="130" t="s">
        <v>62</v>
      </c>
      <c r="B4" s="131"/>
      <c r="C4" s="131"/>
      <c r="D4" s="131"/>
      <c r="E4" s="131"/>
      <c r="F4" s="131"/>
      <c r="G4" s="132"/>
      <c r="H4" s="133" t="s">
        <v>1</v>
      </c>
      <c r="I4" s="133"/>
      <c r="J4" s="3">
        <f>'Composição BDI'!E14</f>
        <v>0.28000000000000003</v>
      </c>
    </row>
    <row r="5" spans="1:10" x14ac:dyDescent="0.2">
      <c r="A5" s="130" t="s">
        <v>63</v>
      </c>
      <c r="B5" s="131"/>
      <c r="C5" s="131"/>
      <c r="D5" s="131"/>
      <c r="E5" s="131"/>
      <c r="F5" s="131"/>
      <c r="G5" s="132"/>
      <c r="H5" s="134" t="s">
        <v>59</v>
      </c>
      <c r="I5" s="135"/>
      <c r="J5" s="67">
        <f>'Composição BDI Diferenciado'!E14</f>
        <v>0.16800000000000001</v>
      </c>
    </row>
    <row r="6" spans="1:10" x14ac:dyDescent="0.25">
      <c r="A6" s="130" t="s">
        <v>64</v>
      </c>
      <c r="B6" s="131"/>
      <c r="C6" s="131"/>
      <c r="D6" s="131"/>
      <c r="E6" s="131"/>
      <c r="F6" s="131"/>
      <c r="G6" s="132"/>
      <c r="H6" s="142"/>
      <c r="I6" s="142"/>
      <c r="J6" s="3"/>
    </row>
    <row r="7" spans="1:10" ht="24" customHeight="1" thickBot="1" x14ac:dyDescent="0.3">
      <c r="A7" s="143"/>
      <c r="B7" s="144"/>
      <c r="C7" s="144"/>
      <c r="D7" s="144"/>
      <c r="E7" s="144"/>
      <c r="F7" s="144"/>
      <c r="G7" s="145"/>
      <c r="H7" s="133" t="s">
        <v>60</v>
      </c>
      <c r="I7" s="133"/>
      <c r="J7" s="3">
        <v>1.4052</v>
      </c>
    </row>
    <row r="8" spans="1:10" x14ac:dyDescent="0.25">
      <c r="A8" s="162" t="s">
        <v>46</v>
      </c>
      <c r="B8" s="163"/>
      <c r="C8" s="163"/>
      <c r="D8" s="163"/>
      <c r="E8" s="163"/>
      <c r="F8" s="163"/>
      <c r="G8" s="163"/>
      <c r="H8" s="163"/>
      <c r="I8" s="163"/>
      <c r="J8" s="164"/>
    </row>
    <row r="9" spans="1:10" x14ac:dyDescent="0.25">
      <c r="A9" s="20" t="s">
        <v>47</v>
      </c>
      <c r="B9" s="165"/>
      <c r="C9" s="166"/>
      <c r="D9" s="166"/>
      <c r="E9" s="166"/>
      <c r="F9" s="167"/>
      <c r="G9" s="21" t="s">
        <v>48</v>
      </c>
      <c r="H9" s="117"/>
      <c r="I9" s="118"/>
      <c r="J9" s="119"/>
    </row>
    <row r="10" spans="1:10" ht="15.75" thickBot="1" x14ac:dyDescent="0.3">
      <c r="A10" s="20" t="s">
        <v>49</v>
      </c>
      <c r="B10" s="168"/>
      <c r="C10" s="169"/>
      <c r="D10" s="169"/>
      <c r="E10" s="169"/>
      <c r="F10" s="170"/>
      <c r="G10" s="22" t="s">
        <v>50</v>
      </c>
      <c r="H10" s="136"/>
      <c r="I10" s="137"/>
      <c r="J10" s="138"/>
    </row>
    <row r="11" spans="1:10" x14ac:dyDescent="0.25">
      <c r="A11" s="146" t="s">
        <v>2</v>
      </c>
      <c r="B11" s="149" t="s">
        <v>3</v>
      </c>
      <c r="C11" s="152" t="s">
        <v>4</v>
      </c>
      <c r="D11" s="155" t="s">
        <v>5</v>
      </c>
      <c r="E11" s="158" t="s">
        <v>6</v>
      </c>
      <c r="F11" s="159"/>
      <c r="G11" s="139" t="s">
        <v>7</v>
      </c>
      <c r="H11" s="158" t="s">
        <v>80</v>
      </c>
      <c r="I11" s="159"/>
      <c r="J11" s="139" t="s">
        <v>81</v>
      </c>
    </row>
    <row r="12" spans="1:10" x14ac:dyDescent="0.25">
      <c r="A12" s="147"/>
      <c r="B12" s="150"/>
      <c r="C12" s="153"/>
      <c r="D12" s="156"/>
      <c r="E12" s="160"/>
      <c r="F12" s="161"/>
      <c r="G12" s="140"/>
      <c r="H12" s="160"/>
      <c r="I12" s="161"/>
      <c r="J12" s="140"/>
    </row>
    <row r="13" spans="1:10" ht="15.75" thickBot="1" x14ac:dyDescent="0.3">
      <c r="A13" s="148"/>
      <c r="B13" s="151"/>
      <c r="C13" s="154"/>
      <c r="D13" s="157"/>
      <c r="E13" s="23" t="s">
        <v>8</v>
      </c>
      <c r="F13" s="23" t="s">
        <v>9</v>
      </c>
      <c r="G13" s="141"/>
      <c r="H13" s="23" t="s">
        <v>8</v>
      </c>
      <c r="I13" s="23" t="s">
        <v>9</v>
      </c>
      <c r="J13" s="141"/>
    </row>
    <row r="14" spans="1:10" x14ac:dyDescent="0.25">
      <c r="A14" s="72" t="s">
        <v>51</v>
      </c>
      <c r="B14" s="76" t="s">
        <v>75</v>
      </c>
      <c r="C14" s="77"/>
      <c r="D14" s="78"/>
      <c r="E14" s="79"/>
      <c r="F14" s="79"/>
      <c r="G14" s="80"/>
      <c r="H14" s="25"/>
      <c r="I14" s="25"/>
      <c r="J14" s="26"/>
    </row>
    <row r="15" spans="1:10" x14ac:dyDescent="0.25">
      <c r="A15" s="92" t="s">
        <v>10</v>
      </c>
      <c r="B15" s="81" t="s">
        <v>72</v>
      </c>
      <c r="C15" s="82"/>
      <c r="D15" s="83"/>
      <c r="E15" s="84"/>
      <c r="F15" s="84"/>
      <c r="G15" s="85"/>
      <c r="H15" s="86"/>
      <c r="I15" s="84"/>
      <c r="J15" s="85"/>
    </row>
    <row r="16" spans="1:10" x14ac:dyDescent="0.25">
      <c r="A16" s="13" t="s">
        <v>15</v>
      </c>
      <c r="B16" s="31" t="s">
        <v>73</v>
      </c>
      <c r="C16" s="8">
        <v>2</v>
      </c>
      <c r="D16" s="9" t="s">
        <v>14</v>
      </c>
      <c r="E16" s="6"/>
      <c r="F16" s="6"/>
      <c r="G16" s="16">
        <f>ROUND((F16+E16)*$C16,2)</f>
        <v>0</v>
      </c>
      <c r="H16" s="65">
        <f>+E16*(1+$J$5)</f>
        <v>0</v>
      </c>
      <c r="I16" s="4">
        <f>+F16*(1+$J$4)</f>
        <v>0</v>
      </c>
      <c r="J16" s="16">
        <f>ROUND((I16+H16)*$C16,2)</f>
        <v>0</v>
      </c>
    </row>
    <row r="17" spans="1:11" x14ac:dyDescent="0.25">
      <c r="A17" s="14"/>
      <c r="B17" s="32" t="s">
        <v>74</v>
      </c>
      <c r="C17" s="8"/>
      <c r="D17" s="10"/>
      <c r="E17" s="75"/>
      <c r="F17" s="75"/>
      <c r="G17" s="17">
        <f>SUBTOTAL(9,G16)</f>
        <v>0</v>
      </c>
      <c r="H17" s="73"/>
      <c r="I17" s="75"/>
      <c r="J17" s="74">
        <f>SUBTOTAL(9,J16)</f>
        <v>0</v>
      </c>
    </row>
    <row r="18" spans="1:11" x14ac:dyDescent="0.25">
      <c r="A18" s="14"/>
      <c r="B18" s="32"/>
      <c r="C18" s="8"/>
      <c r="D18" s="10"/>
      <c r="E18" s="18"/>
      <c r="F18" s="18"/>
      <c r="G18" s="17"/>
      <c r="H18" s="18"/>
      <c r="I18" s="18"/>
      <c r="J18" s="17"/>
    </row>
    <row r="19" spans="1:11" s="33" customFormat="1" x14ac:dyDescent="0.25">
      <c r="A19" s="92" t="s">
        <v>12</v>
      </c>
      <c r="B19" s="81" t="s">
        <v>69</v>
      </c>
      <c r="C19" s="87"/>
      <c r="D19" s="83"/>
      <c r="E19" s="88"/>
      <c r="F19" s="88"/>
      <c r="G19" s="89"/>
      <c r="H19" s="90"/>
      <c r="I19" s="88"/>
      <c r="J19" s="89"/>
    </row>
    <row r="20" spans="1:11" ht="25.5" x14ac:dyDescent="0.25">
      <c r="A20" s="13" t="s">
        <v>16</v>
      </c>
      <c r="B20" s="34" t="s">
        <v>52</v>
      </c>
      <c r="C20" s="8">
        <v>3</v>
      </c>
      <c r="D20" s="8" t="s">
        <v>14</v>
      </c>
      <c r="E20" s="6"/>
      <c r="F20" s="43"/>
      <c r="G20" s="16">
        <f>ROUND((F20+E20)*$C20,2)</f>
        <v>0</v>
      </c>
      <c r="H20" s="4">
        <f>+E20*(1+$J$4)</f>
        <v>0</v>
      </c>
      <c r="I20" s="5">
        <f t="shared" ref="I20:I21" si="0">+F20*(1+$J$4)</f>
        <v>0</v>
      </c>
      <c r="J20" s="16">
        <f t="shared" ref="J20:J21" si="1">ROUND((I20+H20)*$C20,2)</f>
        <v>0</v>
      </c>
      <c r="K20" s="35"/>
    </row>
    <row r="21" spans="1:11" s="35" customFormat="1" x14ac:dyDescent="0.25">
      <c r="A21" s="13" t="s">
        <v>17</v>
      </c>
      <c r="B21" s="34" t="s">
        <v>53</v>
      </c>
      <c r="C21" s="8">
        <v>3</v>
      </c>
      <c r="D21" s="8" t="s">
        <v>14</v>
      </c>
      <c r="E21" s="6"/>
      <c r="F21" s="43"/>
      <c r="G21" s="16">
        <f>ROUND((F21+E21)*$C21,2)</f>
        <v>0</v>
      </c>
      <c r="H21" s="4">
        <f>+E21*(1+$J$4)</f>
        <v>0</v>
      </c>
      <c r="I21" s="5">
        <f t="shared" si="0"/>
        <v>0</v>
      </c>
      <c r="J21" s="16">
        <f t="shared" si="1"/>
        <v>0</v>
      </c>
      <c r="K21" s="30"/>
    </row>
    <row r="22" spans="1:11" x14ac:dyDescent="0.25">
      <c r="A22" s="14"/>
      <c r="B22" s="32" t="s">
        <v>70</v>
      </c>
      <c r="C22" s="8"/>
      <c r="D22" s="10"/>
      <c r="E22" s="75"/>
      <c r="F22" s="75"/>
      <c r="G22" s="17">
        <f>SUBTOTAL(9,G20:G21)</f>
        <v>0</v>
      </c>
      <c r="H22" s="73"/>
      <c r="I22" s="75"/>
      <c r="J22" s="17">
        <f>SUBTOTAL(9,J20:J21)</f>
        <v>0</v>
      </c>
    </row>
    <row r="23" spans="1:11" x14ac:dyDescent="0.25">
      <c r="A23" s="14"/>
      <c r="B23" s="32"/>
      <c r="C23" s="8"/>
      <c r="D23" s="10"/>
      <c r="E23" s="18"/>
      <c r="F23" s="18"/>
      <c r="G23" s="17"/>
      <c r="H23" s="18"/>
      <c r="I23" s="18"/>
      <c r="J23" s="17"/>
    </row>
    <row r="24" spans="1:11" s="33" customFormat="1" x14ac:dyDescent="0.25">
      <c r="A24" s="92" t="s">
        <v>13</v>
      </c>
      <c r="B24" s="81" t="s">
        <v>67</v>
      </c>
      <c r="C24" s="87"/>
      <c r="D24" s="83"/>
      <c r="E24" s="88"/>
      <c r="F24" s="88"/>
      <c r="G24" s="89"/>
      <c r="H24" s="90"/>
      <c r="I24" s="88"/>
      <c r="J24" s="89"/>
    </row>
    <row r="25" spans="1:11" x14ac:dyDescent="0.25">
      <c r="A25" s="13" t="s">
        <v>18</v>
      </c>
      <c r="B25" s="34" t="s">
        <v>54</v>
      </c>
      <c r="C25" s="8">
        <v>3</v>
      </c>
      <c r="D25" s="8" t="s">
        <v>14</v>
      </c>
      <c r="E25" s="6"/>
      <c r="F25" s="43"/>
      <c r="G25" s="16">
        <f t="shared" ref="G25:G29" si="2">ROUND((F25+E25)*$C25,2)</f>
        <v>0</v>
      </c>
      <c r="H25" s="4">
        <f t="shared" ref="H25:H29" si="3">+E25*(1+$J$4)</f>
        <v>0</v>
      </c>
      <c r="I25" s="5">
        <f t="shared" ref="I25:I29" si="4">+F25*(1+$J$4)</f>
        <v>0</v>
      </c>
      <c r="J25" s="16">
        <f t="shared" ref="J25:J29" si="5">ROUND((I25+H25)*$C25,2)</f>
        <v>0</v>
      </c>
      <c r="K25" s="35"/>
    </row>
    <row r="26" spans="1:11" x14ac:dyDescent="0.25">
      <c r="A26" s="13" t="s">
        <v>19</v>
      </c>
      <c r="B26" s="34" t="s">
        <v>55</v>
      </c>
      <c r="C26" s="8">
        <v>3</v>
      </c>
      <c r="D26" s="8" t="s">
        <v>14</v>
      </c>
      <c r="E26" s="6"/>
      <c r="F26" s="43"/>
      <c r="G26" s="16">
        <f t="shared" si="2"/>
        <v>0</v>
      </c>
      <c r="H26" s="4">
        <f t="shared" si="3"/>
        <v>0</v>
      </c>
      <c r="I26" s="5">
        <f t="shared" si="4"/>
        <v>0</v>
      </c>
      <c r="J26" s="16">
        <f t="shared" si="5"/>
        <v>0</v>
      </c>
      <c r="K26" s="35"/>
    </row>
    <row r="27" spans="1:11" x14ac:dyDescent="0.25">
      <c r="A27" s="13" t="s">
        <v>20</v>
      </c>
      <c r="B27" s="34" t="s">
        <v>56</v>
      </c>
      <c r="C27" s="8">
        <v>293</v>
      </c>
      <c r="D27" s="8" t="s">
        <v>11</v>
      </c>
      <c r="E27" s="6"/>
      <c r="F27" s="43"/>
      <c r="G27" s="16">
        <f t="shared" si="2"/>
        <v>0</v>
      </c>
      <c r="H27" s="4">
        <f t="shared" si="3"/>
        <v>0</v>
      </c>
      <c r="I27" s="5">
        <f t="shared" si="4"/>
        <v>0</v>
      </c>
      <c r="J27" s="16">
        <f t="shared" si="5"/>
        <v>0</v>
      </c>
      <c r="K27" s="35"/>
    </row>
    <row r="28" spans="1:11" ht="25.5" x14ac:dyDescent="0.25">
      <c r="A28" s="13" t="s">
        <v>21</v>
      </c>
      <c r="B28" s="34" t="s">
        <v>57</v>
      </c>
      <c r="C28" s="8">
        <v>3</v>
      </c>
      <c r="D28" s="8" t="s">
        <v>14</v>
      </c>
      <c r="E28" s="6"/>
      <c r="F28" s="43"/>
      <c r="G28" s="16">
        <f t="shared" si="2"/>
        <v>0</v>
      </c>
      <c r="H28" s="4">
        <f t="shared" si="3"/>
        <v>0</v>
      </c>
      <c r="I28" s="5">
        <f t="shared" si="4"/>
        <v>0</v>
      </c>
      <c r="J28" s="16">
        <f t="shared" si="5"/>
        <v>0</v>
      </c>
    </row>
    <row r="29" spans="1:11" ht="25.5" x14ac:dyDescent="0.25">
      <c r="A29" s="13" t="s">
        <v>22</v>
      </c>
      <c r="B29" s="34" t="s">
        <v>58</v>
      </c>
      <c r="C29" s="8">
        <v>1</v>
      </c>
      <c r="D29" s="8" t="s">
        <v>14</v>
      </c>
      <c r="E29" s="6"/>
      <c r="F29" s="43"/>
      <c r="G29" s="16">
        <f t="shared" si="2"/>
        <v>0</v>
      </c>
      <c r="H29" s="4">
        <f t="shared" si="3"/>
        <v>0</v>
      </c>
      <c r="I29" s="5">
        <f t="shared" si="4"/>
        <v>0</v>
      </c>
      <c r="J29" s="16">
        <f t="shared" si="5"/>
        <v>0</v>
      </c>
    </row>
    <row r="30" spans="1:11" s="33" customFormat="1" x14ac:dyDescent="0.25">
      <c r="A30" s="14"/>
      <c r="B30" s="32" t="s">
        <v>68</v>
      </c>
      <c r="C30" s="8"/>
      <c r="D30" s="10"/>
      <c r="E30" s="75"/>
      <c r="F30" s="75"/>
      <c r="G30" s="17">
        <f>SUBTOTAL(9,G25:G29)</f>
        <v>0</v>
      </c>
      <c r="H30" s="73"/>
      <c r="I30" s="75"/>
      <c r="J30" s="17">
        <f>SUBTOTAL(9,J25:J29)</f>
        <v>0</v>
      </c>
    </row>
    <row r="31" spans="1:11" x14ac:dyDescent="0.25">
      <c r="A31" s="68"/>
      <c r="B31" s="69" t="s">
        <v>79</v>
      </c>
      <c r="C31" s="70"/>
      <c r="D31" s="71"/>
      <c r="E31" s="110"/>
      <c r="F31" s="110"/>
      <c r="G31" s="108">
        <f>SUM(G17,G22,G30)</f>
        <v>0</v>
      </c>
      <c r="H31" s="109"/>
      <c r="I31" s="110"/>
      <c r="J31" s="108">
        <f>SUM(J17,J22,J30)</f>
        <v>0</v>
      </c>
    </row>
    <row r="32" spans="1:11" s="33" customFormat="1" x14ac:dyDescent="0.25">
      <c r="A32" s="101"/>
      <c r="B32" s="102"/>
      <c r="C32" s="103"/>
      <c r="D32" s="104"/>
      <c r="E32" s="105"/>
      <c r="F32" s="105"/>
      <c r="G32" s="106"/>
      <c r="H32" s="107"/>
      <c r="I32" s="105"/>
      <c r="J32" s="106"/>
    </row>
    <row r="33" spans="1:13" s="33" customFormat="1" x14ac:dyDescent="0.25">
      <c r="A33" s="92" t="s">
        <v>76</v>
      </c>
      <c r="B33" s="24" t="s">
        <v>66</v>
      </c>
      <c r="C33" s="27"/>
      <c r="D33" s="7"/>
      <c r="E33" s="29"/>
      <c r="F33" s="29"/>
      <c r="G33" s="28"/>
      <c r="H33" s="29"/>
      <c r="I33" s="29"/>
      <c r="J33" s="28"/>
    </row>
    <row r="34" spans="1:13" s="33" customFormat="1" ht="38.25" x14ac:dyDescent="0.25">
      <c r="A34" s="14" t="s">
        <v>77</v>
      </c>
      <c r="B34" s="66" t="s">
        <v>82</v>
      </c>
      <c r="C34" s="8">
        <v>24</v>
      </c>
      <c r="D34" s="10" t="s">
        <v>65</v>
      </c>
      <c r="E34" s="66"/>
      <c r="F34" s="43"/>
      <c r="G34" s="16">
        <f>ROUND((F34)*$C34,2)</f>
        <v>0</v>
      </c>
      <c r="H34" s="66"/>
      <c r="I34" s="5">
        <f t="shared" ref="I34" si="6">+F34*(1+$J$4)</f>
        <v>0</v>
      </c>
      <c r="J34" s="16">
        <f t="shared" ref="J34" si="7">ROUND((I34+H34)*$C34,2)</f>
        <v>0</v>
      </c>
    </row>
    <row r="35" spans="1:13" x14ac:dyDescent="0.25">
      <c r="A35" s="68"/>
      <c r="B35" s="111" t="s">
        <v>78</v>
      </c>
      <c r="C35" s="112"/>
      <c r="D35" s="113"/>
      <c r="E35" s="114"/>
      <c r="F35" s="91"/>
      <c r="G35" s="108">
        <f>G34</f>
        <v>0</v>
      </c>
      <c r="H35" s="109"/>
      <c r="I35" s="110">
        <f>I34</f>
        <v>0</v>
      </c>
      <c r="J35" s="108">
        <f>J34</f>
        <v>0</v>
      </c>
    </row>
    <row r="36" spans="1:13" s="33" customFormat="1" x14ac:dyDescent="0.25">
      <c r="A36" s="93"/>
      <c r="B36" s="66"/>
      <c r="C36" s="94"/>
      <c r="D36" s="95"/>
      <c r="E36" s="96"/>
      <c r="F36" s="97"/>
      <c r="G36" s="98"/>
      <c r="H36" s="99"/>
      <c r="I36" s="100"/>
      <c r="J36" s="98"/>
    </row>
    <row r="37" spans="1:13" ht="15.75" thickBot="1" x14ac:dyDescent="0.3">
      <c r="A37" s="15"/>
      <c r="B37" s="115" t="s">
        <v>23</v>
      </c>
      <c r="C37" s="11"/>
      <c r="D37" s="12"/>
      <c r="E37" s="36"/>
      <c r="F37" s="36"/>
      <c r="G37" s="19">
        <f>G35+G31</f>
        <v>0</v>
      </c>
      <c r="H37" s="116"/>
      <c r="I37" s="36"/>
      <c r="J37" s="19">
        <f>J35+J31</f>
        <v>0</v>
      </c>
      <c r="L37" s="33"/>
      <c r="M37" s="33"/>
    </row>
    <row r="38" spans="1:13" x14ac:dyDescent="0.25">
      <c r="G38" s="42"/>
      <c r="H38" s="42"/>
      <c r="I38" s="42"/>
      <c r="J38" s="42"/>
    </row>
  </sheetData>
  <sheetProtection algorithmName="SHA-512" hashValue="l7B/3oMJvYVeBxtQTC/WxkOK9xJrnlOGeo+AKpFtOWZ7/jP6/3SSc3QRKviXyOzGim6fLoFPN/Styc+Uyqk5Ww==" saltValue="H93gAMCbi7yfUdR0xUv/cg==" spinCount="100000" sheet="1" selectLockedCells="1"/>
  <mergeCells count="25">
    <mergeCell ref="H10:J10"/>
    <mergeCell ref="J11:J13"/>
    <mergeCell ref="A5:G5"/>
    <mergeCell ref="A6:G6"/>
    <mergeCell ref="H6:I6"/>
    <mergeCell ref="A7:G7"/>
    <mergeCell ref="A11:A13"/>
    <mergeCell ref="B11:B13"/>
    <mergeCell ref="C11:C13"/>
    <mergeCell ref="D11:D13"/>
    <mergeCell ref="E11:F12"/>
    <mergeCell ref="G11:G13"/>
    <mergeCell ref="H11:I12"/>
    <mergeCell ref="A8:J8"/>
    <mergeCell ref="B9:F9"/>
    <mergeCell ref="B10:F10"/>
    <mergeCell ref="H9:J9"/>
    <mergeCell ref="A1:G1"/>
    <mergeCell ref="H1:J2"/>
    <mergeCell ref="A2:G2"/>
    <mergeCell ref="A3:G3"/>
    <mergeCell ref="A4:G4"/>
    <mergeCell ref="H4:I4"/>
    <mergeCell ref="H5:I5"/>
    <mergeCell ref="H7:I7"/>
  </mergeCells>
  <printOptions horizontalCentered="1"/>
  <pageMargins left="0.25" right="0.25" top="0.75" bottom="0.75" header="0.3" footer="0.3"/>
  <pageSetup paperSize="9" scale="73" fitToHeight="0" orientation="landscape" r:id="rId1"/>
  <headerFooter>
    <oddHeader>&amp;RPROCESSO Nº 0000107/2019</oddHeader>
    <oddFooter xml:space="preserve">&amp;LÁREA:                                  EXEC.:                                                                    CONF.:                                AUTORIZ.:&amp;RFOLHA&amp;P/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2"/>
  <sheetViews>
    <sheetView workbookViewId="0">
      <selection activeCell="E7" sqref="E7"/>
    </sheetView>
  </sheetViews>
  <sheetFormatPr defaultRowHeight="12.75" x14ac:dyDescent="0.2"/>
  <cols>
    <col min="1" max="1" width="9.42578125" style="44" customWidth="1"/>
    <col min="2" max="2" width="11.42578125" style="44" customWidth="1"/>
    <col min="3" max="3" width="9.140625" style="44"/>
    <col min="4" max="4" width="37.7109375" style="44" customWidth="1"/>
    <col min="5" max="5" width="11.85546875" style="44" customWidth="1"/>
    <col min="6" max="6" width="24" style="44" customWidth="1"/>
    <col min="7" max="7" width="18.85546875" style="44" customWidth="1"/>
    <col min="8" max="8" width="17.85546875" style="44" customWidth="1"/>
    <col min="9" max="9" width="4.5703125" style="44" bestFit="1" customWidth="1"/>
    <col min="10" max="256" width="9.140625" style="44"/>
    <col min="257" max="257" width="9.42578125" style="44" customWidth="1"/>
    <col min="258" max="258" width="11.42578125" style="44" customWidth="1"/>
    <col min="259" max="259" width="9.140625" style="44"/>
    <col min="260" max="260" width="37.7109375" style="44" customWidth="1"/>
    <col min="261" max="261" width="11.85546875" style="44" customWidth="1"/>
    <col min="262" max="262" width="24" style="44" customWidth="1"/>
    <col min="263" max="263" width="18.85546875" style="44" customWidth="1"/>
    <col min="264" max="264" width="17.85546875" style="44" customWidth="1"/>
    <col min="265" max="265" width="4.5703125" style="44" bestFit="1" customWidth="1"/>
    <col min="266" max="512" width="9.140625" style="44"/>
    <col min="513" max="513" width="9.42578125" style="44" customWidth="1"/>
    <col min="514" max="514" width="11.42578125" style="44" customWidth="1"/>
    <col min="515" max="515" width="9.140625" style="44"/>
    <col min="516" max="516" width="37.7109375" style="44" customWidth="1"/>
    <col min="517" max="517" width="11.85546875" style="44" customWidth="1"/>
    <col min="518" max="518" width="24" style="44" customWidth="1"/>
    <col min="519" max="519" width="18.85546875" style="44" customWidth="1"/>
    <col min="520" max="520" width="17.85546875" style="44" customWidth="1"/>
    <col min="521" max="521" width="4.5703125" style="44" bestFit="1" customWidth="1"/>
    <col min="522" max="768" width="9.140625" style="44"/>
    <col min="769" max="769" width="9.42578125" style="44" customWidth="1"/>
    <col min="770" max="770" width="11.42578125" style="44" customWidth="1"/>
    <col min="771" max="771" width="9.140625" style="44"/>
    <col min="772" max="772" width="37.7109375" style="44" customWidth="1"/>
    <col min="773" max="773" width="11.85546875" style="44" customWidth="1"/>
    <col min="774" max="774" width="24" style="44" customWidth="1"/>
    <col min="775" max="775" width="18.85546875" style="44" customWidth="1"/>
    <col min="776" max="776" width="17.85546875" style="44" customWidth="1"/>
    <col min="777" max="777" width="4.5703125" style="44" bestFit="1" customWidth="1"/>
    <col min="778" max="1024" width="9.140625" style="44"/>
    <col min="1025" max="1025" width="9.42578125" style="44" customWidth="1"/>
    <col min="1026" max="1026" width="11.42578125" style="44" customWidth="1"/>
    <col min="1027" max="1027" width="9.140625" style="44"/>
    <col min="1028" max="1028" width="37.7109375" style="44" customWidth="1"/>
    <col min="1029" max="1029" width="11.85546875" style="44" customWidth="1"/>
    <col min="1030" max="1030" width="24" style="44" customWidth="1"/>
    <col min="1031" max="1031" width="18.85546875" style="44" customWidth="1"/>
    <col min="1032" max="1032" width="17.85546875" style="44" customWidth="1"/>
    <col min="1033" max="1033" width="4.5703125" style="44" bestFit="1" customWidth="1"/>
    <col min="1034" max="1280" width="9.140625" style="44"/>
    <col min="1281" max="1281" width="9.42578125" style="44" customWidth="1"/>
    <col min="1282" max="1282" width="11.42578125" style="44" customWidth="1"/>
    <col min="1283" max="1283" width="9.140625" style="44"/>
    <col min="1284" max="1284" width="37.7109375" style="44" customWidth="1"/>
    <col min="1285" max="1285" width="11.85546875" style="44" customWidth="1"/>
    <col min="1286" max="1286" width="24" style="44" customWidth="1"/>
    <col min="1287" max="1287" width="18.85546875" style="44" customWidth="1"/>
    <col min="1288" max="1288" width="17.85546875" style="44" customWidth="1"/>
    <col min="1289" max="1289" width="4.5703125" style="44" bestFit="1" customWidth="1"/>
    <col min="1290" max="1536" width="9.140625" style="44"/>
    <col min="1537" max="1537" width="9.42578125" style="44" customWidth="1"/>
    <col min="1538" max="1538" width="11.42578125" style="44" customWidth="1"/>
    <col min="1539" max="1539" width="9.140625" style="44"/>
    <col min="1540" max="1540" width="37.7109375" style="44" customWidth="1"/>
    <col min="1541" max="1541" width="11.85546875" style="44" customWidth="1"/>
    <col min="1542" max="1542" width="24" style="44" customWidth="1"/>
    <col min="1543" max="1543" width="18.85546875" style="44" customWidth="1"/>
    <col min="1544" max="1544" width="17.85546875" style="44" customWidth="1"/>
    <col min="1545" max="1545" width="4.5703125" style="44" bestFit="1" customWidth="1"/>
    <col min="1546" max="1792" width="9.140625" style="44"/>
    <col min="1793" max="1793" width="9.42578125" style="44" customWidth="1"/>
    <col min="1794" max="1794" width="11.42578125" style="44" customWidth="1"/>
    <col min="1795" max="1795" width="9.140625" style="44"/>
    <col min="1796" max="1796" width="37.7109375" style="44" customWidth="1"/>
    <col min="1797" max="1797" width="11.85546875" style="44" customWidth="1"/>
    <col min="1798" max="1798" width="24" style="44" customWidth="1"/>
    <col min="1799" max="1799" width="18.85546875" style="44" customWidth="1"/>
    <col min="1800" max="1800" width="17.85546875" style="44" customWidth="1"/>
    <col min="1801" max="1801" width="4.5703125" style="44" bestFit="1" customWidth="1"/>
    <col min="1802" max="2048" width="9.140625" style="44"/>
    <col min="2049" max="2049" width="9.42578125" style="44" customWidth="1"/>
    <col min="2050" max="2050" width="11.42578125" style="44" customWidth="1"/>
    <col min="2051" max="2051" width="9.140625" style="44"/>
    <col min="2052" max="2052" width="37.7109375" style="44" customWidth="1"/>
    <col min="2053" max="2053" width="11.85546875" style="44" customWidth="1"/>
    <col min="2054" max="2054" width="24" style="44" customWidth="1"/>
    <col min="2055" max="2055" width="18.85546875" style="44" customWidth="1"/>
    <col min="2056" max="2056" width="17.85546875" style="44" customWidth="1"/>
    <col min="2057" max="2057" width="4.5703125" style="44" bestFit="1" customWidth="1"/>
    <col min="2058" max="2304" width="9.140625" style="44"/>
    <col min="2305" max="2305" width="9.42578125" style="44" customWidth="1"/>
    <col min="2306" max="2306" width="11.42578125" style="44" customWidth="1"/>
    <col min="2307" max="2307" width="9.140625" style="44"/>
    <col min="2308" max="2308" width="37.7109375" style="44" customWidth="1"/>
    <col min="2309" max="2309" width="11.85546875" style="44" customWidth="1"/>
    <col min="2310" max="2310" width="24" style="44" customWidth="1"/>
    <col min="2311" max="2311" width="18.85546875" style="44" customWidth="1"/>
    <col min="2312" max="2312" width="17.85546875" style="44" customWidth="1"/>
    <col min="2313" max="2313" width="4.5703125" style="44" bestFit="1" customWidth="1"/>
    <col min="2314" max="2560" width="9.140625" style="44"/>
    <col min="2561" max="2561" width="9.42578125" style="44" customWidth="1"/>
    <col min="2562" max="2562" width="11.42578125" style="44" customWidth="1"/>
    <col min="2563" max="2563" width="9.140625" style="44"/>
    <col min="2564" max="2564" width="37.7109375" style="44" customWidth="1"/>
    <col min="2565" max="2565" width="11.85546875" style="44" customWidth="1"/>
    <col min="2566" max="2566" width="24" style="44" customWidth="1"/>
    <col min="2567" max="2567" width="18.85546875" style="44" customWidth="1"/>
    <col min="2568" max="2568" width="17.85546875" style="44" customWidth="1"/>
    <col min="2569" max="2569" width="4.5703125" style="44" bestFit="1" customWidth="1"/>
    <col min="2570" max="2816" width="9.140625" style="44"/>
    <col min="2817" max="2817" width="9.42578125" style="44" customWidth="1"/>
    <col min="2818" max="2818" width="11.42578125" style="44" customWidth="1"/>
    <col min="2819" max="2819" width="9.140625" style="44"/>
    <col min="2820" max="2820" width="37.7109375" style="44" customWidth="1"/>
    <col min="2821" max="2821" width="11.85546875" style="44" customWidth="1"/>
    <col min="2822" max="2822" width="24" style="44" customWidth="1"/>
    <col min="2823" max="2823" width="18.85546875" style="44" customWidth="1"/>
    <col min="2824" max="2824" width="17.85546875" style="44" customWidth="1"/>
    <col min="2825" max="2825" width="4.5703125" style="44" bestFit="1" customWidth="1"/>
    <col min="2826" max="3072" width="9.140625" style="44"/>
    <col min="3073" max="3073" width="9.42578125" style="44" customWidth="1"/>
    <col min="3074" max="3074" width="11.42578125" style="44" customWidth="1"/>
    <col min="3075" max="3075" width="9.140625" style="44"/>
    <col min="3076" max="3076" width="37.7109375" style="44" customWidth="1"/>
    <col min="3077" max="3077" width="11.85546875" style="44" customWidth="1"/>
    <col min="3078" max="3078" width="24" style="44" customWidth="1"/>
    <col min="3079" max="3079" width="18.85546875" style="44" customWidth="1"/>
    <col min="3080" max="3080" width="17.85546875" style="44" customWidth="1"/>
    <col min="3081" max="3081" width="4.5703125" style="44" bestFit="1" customWidth="1"/>
    <col min="3082" max="3328" width="9.140625" style="44"/>
    <col min="3329" max="3329" width="9.42578125" style="44" customWidth="1"/>
    <col min="3330" max="3330" width="11.42578125" style="44" customWidth="1"/>
    <col min="3331" max="3331" width="9.140625" style="44"/>
    <col min="3332" max="3332" width="37.7109375" style="44" customWidth="1"/>
    <col min="3333" max="3333" width="11.85546875" style="44" customWidth="1"/>
    <col min="3334" max="3334" width="24" style="44" customWidth="1"/>
    <col min="3335" max="3335" width="18.85546875" style="44" customWidth="1"/>
    <col min="3336" max="3336" width="17.85546875" style="44" customWidth="1"/>
    <col min="3337" max="3337" width="4.5703125" style="44" bestFit="1" customWidth="1"/>
    <col min="3338" max="3584" width="9.140625" style="44"/>
    <col min="3585" max="3585" width="9.42578125" style="44" customWidth="1"/>
    <col min="3586" max="3586" width="11.42578125" style="44" customWidth="1"/>
    <col min="3587" max="3587" width="9.140625" style="44"/>
    <col min="3588" max="3588" width="37.7109375" style="44" customWidth="1"/>
    <col min="3589" max="3589" width="11.85546875" style="44" customWidth="1"/>
    <col min="3590" max="3590" width="24" style="44" customWidth="1"/>
    <col min="3591" max="3591" width="18.85546875" style="44" customWidth="1"/>
    <col min="3592" max="3592" width="17.85546875" style="44" customWidth="1"/>
    <col min="3593" max="3593" width="4.5703125" style="44" bestFit="1" customWidth="1"/>
    <col min="3594" max="3840" width="9.140625" style="44"/>
    <col min="3841" max="3841" width="9.42578125" style="44" customWidth="1"/>
    <col min="3842" max="3842" width="11.42578125" style="44" customWidth="1"/>
    <col min="3843" max="3843" width="9.140625" style="44"/>
    <col min="3844" max="3844" width="37.7109375" style="44" customWidth="1"/>
    <col min="3845" max="3845" width="11.85546875" style="44" customWidth="1"/>
    <col min="3846" max="3846" width="24" style="44" customWidth="1"/>
    <col min="3847" max="3847" width="18.85546875" style="44" customWidth="1"/>
    <col min="3848" max="3848" width="17.85546875" style="44" customWidth="1"/>
    <col min="3849" max="3849" width="4.5703125" style="44" bestFit="1" customWidth="1"/>
    <col min="3850" max="4096" width="9.140625" style="44"/>
    <col min="4097" max="4097" width="9.42578125" style="44" customWidth="1"/>
    <col min="4098" max="4098" width="11.42578125" style="44" customWidth="1"/>
    <col min="4099" max="4099" width="9.140625" style="44"/>
    <col min="4100" max="4100" width="37.7109375" style="44" customWidth="1"/>
    <col min="4101" max="4101" width="11.85546875" style="44" customWidth="1"/>
    <col min="4102" max="4102" width="24" style="44" customWidth="1"/>
    <col min="4103" max="4103" width="18.85546875" style="44" customWidth="1"/>
    <col min="4104" max="4104" width="17.85546875" style="44" customWidth="1"/>
    <col min="4105" max="4105" width="4.5703125" style="44" bestFit="1" customWidth="1"/>
    <col min="4106" max="4352" width="9.140625" style="44"/>
    <col min="4353" max="4353" width="9.42578125" style="44" customWidth="1"/>
    <col min="4354" max="4354" width="11.42578125" style="44" customWidth="1"/>
    <col min="4355" max="4355" width="9.140625" style="44"/>
    <col min="4356" max="4356" width="37.7109375" style="44" customWidth="1"/>
    <col min="4357" max="4357" width="11.85546875" style="44" customWidth="1"/>
    <col min="4358" max="4358" width="24" style="44" customWidth="1"/>
    <col min="4359" max="4359" width="18.85546875" style="44" customWidth="1"/>
    <col min="4360" max="4360" width="17.85546875" style="44" customWidth="1"/>
    <col min="4361" max="4361" width="4.5703125" style="44" bestFit="1" customWidth="1"/>
    <col min="4362" max="4608" width="9.140625" style="44"/>
    <col min="4609" max="4609" width="9.42578125" style="44" customWidth="1"/>
    <col min="4610" max="4610" width="11.42578125" style="44" customWidth="1"/>
    <col min="4611" max="4611" width="9.140625" style="44"/>
    <col min="4612" max="4612" width="37.7109375" style="44" customWidth="1"/>
    <col min="4613" max="4613" width="11.85546875" style="44" customWidth="1"/>
    <col min="4614" max="4614" width="24" style="44" customWidth="1"/>
    <col min="4615" max="4615" width="18.85546875" style="44" customWidth="1"/>
    <col min="4616" max="4616" width="17.85546875" style="44" customWidth="1"/>
    <col min="4617" max="4617" width="4.5703125" style="44" bestFit="1" customWidth="1"/>
    <col min="4618" max="4864" width="9.140625" style="44"/>
    <col min="4865" max="4865" width="9.42578125" style="44" customWidth="1"/>
    <col min="4866" max="4866" width="11.42578125" style="44" customWidth="1"/>
    <col min="4867" max="4867" width="9.140625" style="44"/>
    <col min="4868" max="4868" width="37.7109375" style="44" customWidth="1"/>
    <col min="4869" max="4869" width="11.85546875" style="44" customWidth="1"/>
    <col min="4870" max="4870" width="24" style="44" customWidth="1"/>
    <col min="4871" max="4871" width="18.85546875" style="44" customWidth="1"/>
    <col min="4872" max="4872" width="17.85546875" style="44" customWidth="1"/>
    <col min="4873" max="4873" width="4.5703125" style="44" bestFit="1" customWidth="1"/>
    <col min="4874" max="5120" width="9.140625" style="44"/>
    <col min="5121" max="5121" width="9.42578125" style="44" customWidth="1"/>
    <col min="5122" max="5122" width="11.42578125" style="44" customWidth="1"/>
    <col min="5123" max="5123" width="9.140625" style="44"/>
    <col min="5124" max="5124" width="37.7109375" style="44" customWidth="1"/>
    <col min="5125" max="5125" width="11.85546875" style="44" customWidth="1"/>
    <col min="5126" max="5126" width="24" style="44" customWidth="1"/>
    <col min="5127" max="5127" width="18.85546875" style="44" customWidth="1"/>
    <col min="5128" max="5128" width="17.85546875" style="44" customWidth="1"/>
    <col min="5129" max="5129" width="4.5703125" style="44" bestFit="1" customWidth="1"/>
    <col min="5130" max="5376" width="9.140625" style="44"/>
    <col min="5377" max="5377" width="9.42578125" style="44" customWidth="1"/>
    <col min="5378" max="5378" width="11.42578125" style="44" customWidth="1"/>
    <col min="5379" max="5379" width="9.140625" style="44"/>
    <col min="5380" max="5380" width="37.7109375" style="44" customWidth="1"/>
    <col min="5381" max="5381" width="11.85546875" style="44" customWidth="1"/>
    <col min="5382" max="5382" width="24" style="44" customWidth="1"/>
    <col min="5383" max="5383" width="18.85546875" style="44" customWidth="1"/>
    <col min="5384" max="5384" width="17.85546875" style="44" customWidth="1"/>
    <col min="5385" max="5385" width="4.5703125" style="44" bestFit="1" customWidth="1"/>
    <col min="5386" max="5632" width="9.140625" style="44"/>
    <col min="5633" max="5633" width="9.42578125" style="44" customWidth="1"/>
    <col min="5634" max="5634" width="11.42578125" style="44" customWidth="1"/>
    <col min="5635" max="5635" width="9.140625" style="44"/>
    <col min="5636" max="5636" width="37.7109375" style="44" customWidth="1"/>
    <col min="5637" max="5637" width="11.85546875" style="44" customWidth="1"/>
    <col min="5638" max="5638" width="24" style="44" customWidth="1"/>
    <col min="5639" max="5639" width="18.85546875" style="44" customWidth="1"/>
    <col min="5640" max="5640" width="17.85546875" style="44" customWidth="1"/>
    <col min="5641" max="5641" width="4.5703125" style="44" bestFit="1" customWidth="1"/>
    <col min="5642" max="5888" width="9.140625" style="44"/>
    <col min="5889" max="5889" width="9.42578125" style="44" customWidth="1"/>
    <col min="5890" max="5890" width="11.42578125" style="44" customWidth="1"/>
    <col min="5891" max="5891" width="9.140625" style="44"/>
    <col min="5892" max="5892" width="37.7109375" style="44" customWidth="1"/>
    <col min="5893" max="5893" width="11.85546875" style="44" customWidth="1"/>
    <col min="5894" max="5894" width="24" style="44" customWidth="1"/>
    <col min="5895" max="5895" width="18.85546875" style="44" customWidth="1"/>
    <col min="5896" max="5896" width="17.85546875" style="44" customWidth="1"/>
    <col min="5897" max="5897" width="4.5703125" style="44" bestFit="1" customWidth="1"/>
    <col min="5898" max="6144" width="9.140625" style="44"/>
    <col min="6145" max="6145" width="9.42578125" style="44" customWidth="1"/>
    <col min="6146" max="6146" width="11.42578125" style="44" customWidth="1"/>
    <col min="6147" max="6147" width="9.140625" style="44"/>
    <col min="6148" max="6148" width="37.7109375" style="44" customWidth="1"/>
    <col min="6149" max="6149" width="11.85546875" style="44" customWidth="1"/>
    <col min="6150" max="6150" width="24" style="44" customWidth="1"/>
    <col min="6151" max="6151" width="18.85546875" style="44" customWidth="1"/>
    <col min="6152" max="6152" width="17.85546875" style="44" customWidth="1"/>
    <col min="6153" max="6153" width="4.5703125" style="44" bestFit="1" customWidth="1"/>
    <col min="6154" max="6400" width="9.140625" style="44"/>
    <col min="6401" max="6401" width="9.42578125" style="44" customWidth="1"/>
    <col min="6402" max="6402" width="11.42578125" style="44" customWidth="1"/>
    <col min="6403" max="6403" width="9.140625" style="44"/>
    <col min="6404" max="6404" width="37.7109375" style="44" customWidth="1"/>
    <col min="6405" max="6405" width="11.85546875" style="44" customWidth="1"/>
    <col min="6406" max="6406" width="24" style="44" customWidth="1"/>
    <col min="6407" max="6407" width="18.85546875" style="44" customWidth="1"/>
    <col min="6408" max="6408" width="17.85546875" style="44" customWidth="1"/>
    <col min="6409" max="6409" width="4.5703125" style="44" bestFit="1" customWidth="1"/>
    <col min="6410" max="6656" width="9.140625" style="44"/>
    <col min="6657" max="6657" width="9.42578125" style="44" customWidth="1"/>
    <col min="6658" max="6658" width="11.42578125" style="44" customWidth="1"/>
    <col min="6659" max="6659" width="9.140625" style="44"/>
    <col min="6660" max="6660" width="37.7109375" style="44" customWidth="1"/>
    <col min="6661" max="6661" width="11.85546875" style="44" customWidth="1"/>
    <col min="6662" max="6662" width="24" style="44" customWidth="1"/>
    <col min="6663" max="6663" width="18.85546875" style="44" customWidth="1"/>
    <col min="6664" max="6664" width="17.85546875" style="44" customWidth="1"/>
    <col min="6665" max="6665" width="4.5703125" style="44" bestFit="1" customWidth="1"/>
    <col min="6666" max="6912" width="9.140625" style="44"/>
    <col min="6913" max="6913" width="9.42578125" style="44" customWidth="1"/>
    <col min="6914" max="6914" width="11.42578125" style="44" customWidth="1"/>
    <col min="6915" max="6915" width="9.140625" style="44"/>
    <col min="6916" max="6916" width="37.7109375" style="44" customWidth="1"/>
    <col min="6917" max="6917" width="11.85546875" style="44" customWidth="1"/>
    <col min="6918" max="6918" width="24" style="44" customWidth="1"/>
    <col min="6919" max="6919" width="18.85546875" style="44" customWidth="1"/>
    <col min="6920" max="6920" width="17.85546875" style="44" customWidth="1"/>
    <col min="6921" max="6921" width="4.5703125" style="44" bestFit="1" customWidth="1"/>
    <col min="6922" max="7168" width="9.140625" style="44"/>
    <col min="7169" max="7169" width="9.42578125" style="44" customWidth="1"/>
    <col min="7170" max="7170" width="11.42578125" style="44" customWidth="1"/>
    <col min="7171" max="7171" width="9.140625" style="44"/>
    <col min="7172" max="7172" width="37.7109375" style="44" customWidth="1"/>
    <col min="7173" max="7173" width="11.85546875" style="44" customWidth="1"/>
    <col min="7174" max="7174" width="24" style="44" customWidth="1"/>
    <col min="7175" max="7175" width="18.85546875" style="44" customWidth="1"/>
    <col min="7176" max="7176" width="17.85546875" style="44" customWidth="1"/>
    <col min="7177" max="7177" width="4.5703125" style="44" bestFit="1" customWidth="1"/>
    <col min="7178" max="7424" width="9.140625" style="44"/>
    <col min="7425" max="7425" width="9.42578125" style="44" customWidth="1"/>
    <col min="7426" max="7426" width="11.42578125" style="44" customWidth="1"/>
    <col min="7427" max="7427" width="9.140625" style="44"/>
    <col min="7428" max="7428" width="37.7109375" style="44" customWidth="1"/>
    <col min="7429" max="7429" width="11.85546875" style="44" customWidth="1"/>
    <col min="7430" max="7430" width="24" style="44" customWidth="1"/>
    <col min="7431" max="7431" width="18.85546875" style="44" customWidth="1"/>
    <col min="7432" max="7432" width="17.85546875" style="44" customWidth="1"/>
    <col min="7433" max="7433" width="4.5703125" style="44" bestFit="1" customWidth="1"/>
    <col min="7434" max="7680" width="9.140625" style="44"/>
    <col min="7681" max="7681" width="9.42578125" style="44" customWidth="1"/>
    <col min="7682" max="7682" width="11.42578125" style="44" customWidth="1"/>
    <col min="7683" max="7683" width="9.140625" style="44"/>
    <col min="7684" max="7684" width="37.7109375" style="44" customWidth="1"/>
    <col min="7685" max="7685" width="11.85546875" style="44" customWidth="1"/>
    <col min="7686" max="7686" width="24" style="44" customWidth="1"/>
    <col min="7687" max="7687" width="18.85546875" style="44" customWidth="1"/>
    <col min="7688" max="7688" width="17.85546875" style="44" customWidth="1"/>
    <col min="7689" max="7689" width="4.5703125" style="44" bestFit="1" customWidth="1"/>
    <col min="7690" max="7936" width="9.140625" style="44"/>
    <col min="7937" max="7937" width="9.42578125" style="44" customWidth="1"/>
    <col min="7938" max="7938" width="11.42578125" style="44" customWidth="1"/>
    <col min="7939" max="7939" width="9.140625" style="44"/>
    <col min="7940" max="7940" width="37.7109375" style="44" customWidth="1"/>
    <col min="7941" max="7941" width="11.85546875" style="44" customWidth="1"/>
    <col min="7942" max="7942" width="24" style="44" customWidth="1"/>
    <col min="7943" max="7943" width="18.85546875" style="44" customWidth="1"/>
    <col min="7944" max="7944" width="17.85546875" style="44" customWidth="1"/>
    <col min="7945" max="7945" width="4.5703125" style="44" bestFit="1" customWidth="1"/>
    <col min="7946" max="8192" width="9.140625" style="44"/>
    <col min="8193" max="8193" width="9.42578125" style="44" customWidth="1"/>
    <col min="8194" max="8194" width="11.42578125" style="44" customWidth="1"/>
    <col min="8195" max="8195" width="9.140625" style="44"/>
    <col min="8196" max="8196" width="37.7109375" style="44" customWidth="1"/>
    <col min="8197" max="8197" width="11.85546875" style="44" customWidth="1"/>
    <col min="8198" max="8198" width="24" style="44" customWidth="1"/>
    <col min="8199" max="8199" width="18.85546875" style="44" customWidth="1"/>
    <col min="8200" max="8200" width="17.85546875" style="44" customWidth="1"/>
    <col min="8201" max="8201" width="4.5703125" style="44" bestFit="1" customWidth="1"/>
    <col min="8202" max="8448" width="9.140625" style="44"/>
    <col min="8449" max="8449" width="9.42578125" style="44" customWidth="1"/>
    <col min="8450" max="8450" width="11.42578125" style="44" customWidth="1"/>
    <col min="8451" max="8451" width="9.140625" style="44"/>
    <col min="8452" max="8452" width="37.7109375" style="44" customWidth="1"/>
    <col min="8453" max="8453" width="11.85546875" style="44" customWidth="1"/>
    <col min="8454" max="8454" width="24" style="44" customWidth="1"/>
    <col min="8455" max="8455" width="18.85546875" style="44" customWidth="1"/>
    <col min="8456" max="8456" width="17.85546875" style="44" customWidth="1"/>
    <col min="8457" max="8457" width="4.5703125" style="44" bestFit="1" customWidth="1"/>
    <col min="8458" max="8704" width="9.140625" style="44"/>
    <col min="8705" max="8705" width="9.42578125" style="44" customWidth="1"/>
    <col min="8706" max="8706" width="11.42578125" style="44" customWidth="1"/>
    <col min="8707" max="8707" width="9.140625" style="44"/>
    <col min="8708" max="8708" width="37.7109375" style="44" customWidth="1"/>
    <col min="8709" max="8709" width="11.85546875" style="44" customWidth="1"/>
    <col min="8710" max="8710" width="24" style="44" customWidth="1"/>
    <col min="8711" max="8711" width="18.85546875" style="44" customWidth="1"/>
    <col min="8712" max="8712" width="17.85546875" style="44" customWidth="1"/>
    <col min="8713" max="8713" width="4.5703125" style="44" bestFit="1" customWidth="1"/>
    <col min="8714" max="8960" width="9.140625" style="44"/>
    <col min="8961" max="8961" width="9.42578125" style="44" customWidth="1"/>
    <col min="8962" max="8962" width="11.42578125" style="44" customWidth="1"/>
    <col min="8963" max="8963" width="9.140625" style="44"/>
    <col min="8964" max="8964" width="37.7109375" style="44" customWidth="1"/>
    <col min="8965" max="8965" width="11.85546875" style="44" customWidth="1"/>
    <col min="8966" max="8966" width="24" style="44" customWidth="1"/>
    <col min="8967" max="8967" width="18.85546875" style="44" customWidth="1"/>
    <col min="8968" max="8968" width="17.85546875" style="44" customWidth="1"/>
    <col min="8969" max="8969" width="4.5703125" style="44" bestFit="1" customWidth="1"/>
    <col min="8970" max="9216" width="9.140625" style="44"/>
    <col min="9217" max="9217" width="9.42578125" style="44" customWidth="1"/>
    <col min="9218" max="9218" width="11.42578125" style="44" customWidth="1"/>
    <col min="9219" max="9219" width="9.140625" style="44"/>
    <col min="9220" max="9220" width="37.7109375" style="44" customWidth="1"/>
    <col min="9221" max="9221" width="11.85546875" style="44" customWidth="1"/>
    <col min="9222" max="9222" width="24" style="44" customWidth="1"/>
    <col min="9223" max="9223" width="18.85546875" style="44" customWidth="1"/>
    <col min="9224" max="9224" width="17.85546875" style="44" customWidth="1"/>
    <col min="9225" max="9225" width="4.5703125" style="44" bestFit="1" customWidth="1"/>
    <col min="9226" max="9472" width="9.140625" style="44"/>
    <col min="9473" max="9473" width="9.42578125" style="44" customWidth="1"/>
    <col min="9474" max="9474" width="11.42578125" style="44" customWidth="1"/>
    <col min="9475" max="9475" width="9.140625" style="44"/>
    <col min="9476" max="9476" width="37.7109375" style="44" customWidth="1"/>
    <col min="9477" max="9477" width="11.85546875" style="44" customWidth="1"/>
    <col min="9478" max="9478" width="24" style="44" customWidth="1"/>
    <col min="9479" max="9479" width="18.85546875" style="44" customWidth="1"/>
    <col min="9480" max="9480" width="17.85546875" style="44" customWidth="1"/>
    <col min="9481" max="9481" width="4.5703125" style="44" bestFit="1" customWidth="1"/>
    <col min="9482" max="9728" width="9.140625" style="44"/>
    <col min="9729" max="9729" width="9.42578125" style="44" customWidth="1"/>
    <col min="9730" max="9730" width="11.42578125" style="44" customWidth="1"/>
    <col min="9731" max="9731" width="9.140625" style="44"/>
    <col min="9732" max="9732" width="37.7109375" style="44" customWidth="1"/>
    <col min="9733" max="9733" width="11.85546875" style="44" customWidth="1"/>
    <col min="9734" max="9734" width="24" style="44" customWidth="1"/>
    <col min="9735" max="9735" width="18.85546875" style="44" customWidth="1"/>
    <col min="9736" max="9736" width="17.85546875" style="44" customWidth="1"/>
    <col min="9737" max="9737" width="4.5703125" style="44" bestFit="1" customWidth="1"/>
    <col min="9738" max="9984" width="9.140625" style="44"/>
    <col min="9985" max="9985" width="9.42578125" style="44" customWidth="1"/>
    <col min="9986" max="9986" width="11.42578125" style="44" customWidth="1"/>
    <col min="9987" max="9987" width="9.140625" style="44"/>
    <col min="9988" max="9988" width="37.7109375" style="44" customWidth="1"/>
    <col min="9989" max="9989" width="11.85546875" style="44" customWidth="1"/>
    <col min="9990" max="9990" width="24" style="44" customWidth="1"/>
    <col min="9991" max="9991" width="18.85546875" style="44" customWidth="1"/>
    <col min="9992" max="9992" width="17.85546875" style="44" customWidth="1"/>
    <col min="9993" max="9993" width="4.5703125" style="44" bestFit="1" customWidth="1"/>
    <col min="9994" max="10240" width="9.140625" style="44"/>
    <col min="10241" max="10241" width="9.42578125" style="44" customWidth="1"/>
    <col min="10242" max="10242" width="11.42578125" style="44" customWidth="1"/>
    <col min="10243" max="10243" width="9.140625" style="44"/>
    <col min="10244" max="10244" width="37.7109375" style="44" customWidth="1"/>
    <col min="10245" max="10245" width="11.85546875" style="44" customWidth="1"/>
    <col min="10246" max="10246" width="24" style="44" customWidth="1"/>
    <col min="10247" max="10247" width="18.85546875" style="44" customWidth="1"/>
    <col min="10248" max="10248" width="17.85546875" style="44" customWidth="1"/>
    <col min="10249" max="10249" width="4.5703125" style="44" bestFit="1" customWidth="1"/>
    <col min="10250" max="10496" width="9.140625" style="44"/>
    <col min="10497" max="10497" width="9.42578125" style="44" customWidth="1"/>
    <col min="10498" max="10498" width="11.42578125" style="44" customWidth="1"/>
    <col min="10499" max="10499" width="9.140625" style="44"/>
    <col min="10500" max="10500" width="37.7109375" style="44" customWidth="1"/>
    <col min="10501" max="10501" width="11.85546875" style="44" customWidth="1"/>
    <col min="10502" max="10502" width="24" style="44" customWidth="1"/>
    <col min="10503" max="10503" width="18.85546875" style="44" customWidth="1"/>
    <col min="10504" max="10504" width="17.85546875" style="44" customWidth="1"/>
    <col min="10505" max="10505" width="4.5703125" style="44" bestFit="1" customWidth="1"/>
    <col min="10506" max="10752" width="9.140625" style="44"/>
    <col min="10753" max="10753" width="9.42578125" style="44" customWidth="1"/>
    <col min="10754" max="10754" width="11.42578125" style="44" customWidth="1"/>
    <col min="10755" max="10755" width="9.140625" style="44"/>
    <col min="10756" max="10756" width="37.7109375" style="44" customWidth="1"/>
    <col min="10757" max="10757" width="11.85546875" style="44" customWidth="1"/>
    <col min="10758" max="10758" width="24" style="44" customWidth="1"/>
    <col min="10759" max="10759" width="18.85546875" style="44" customWidth="1"/>
    <col min="10760" max="10760" width="17.85546875" style="44" customWidth="1"/>
    <col min="10761" max="10761" width="4.5703125" style="44" bestFit="1" customWidth="1"/>
    <col min="10762" max="11008" width="9.140625" style="44"/>
    <col min="11009" max="11009" width="9.42578125" style="44" customWidth="1"/>
    <col min="11010" max="11010" width="11.42578125" style="44" customWidth="1"/>
    <col min="11011" max="11011" width="9.140625" style="44"/>
    <col min="11012" max="11012" width="37.7109375" style="44" customWidth="1"/>
    <col min="11013" max="11013" width="11.85546875" style="44" customWidth="1"/>
    <col min="11014" max="11014" width="24" style="44" customWidth="1"/>
    <col min="11015" max="11015" width="18.85546875" style="44" customWidth="1"/>
    <col min="11016" max="11016" width="17.85546875" style="44" customWidth="1"/>
    <col min="11017" max="11017" width="4.5703125" style="44" bestFit="1" customWidth="1"/>
    <col min="11018" max="11264" width="9.140625" style="44"/>
    <col min="11265" max="11265" width="9.42578125" style="44" customWidth="1"/>
    <col min="11266" max="11266" width="11.42578125" style="44" customWidth="1"/>
    <col min="11267" max="11267" width="9.140625" style="44"/>
    <col min="11268" max="11268" width="37.7109375" style="44" customWidth="1"/>
    <col min="11269" max="11269" width="11.85546875" style="44" customWidth="1"/>
    <col min="11270" max="11270" width="24" style="44" customWidth="1"/>
    <col min="11271" max="11271" width="18.85546875" style="44" customWidth="1"/>
    <col min="11272" max="11272" width="17.85546875" style="44" customWidth="1"/>
    <col min="11273" max="11273" width="4.5703125" style="44" bestFit="1" customWidth="1"/>
    <col min="11274" max="11520" width="9.140625" style="44"/>
    <col min="11521" max="11521" width="9.42578125" style="44" customWidth="1"/>
    <col min="11522" max="11522" width="11.42578125" style="44" customWidth="1"/>
    <col min="11523" max="11523" width="9.140625" style="44"/>
    <col min="11524" max="11524" width="37.7109375" style="44" customWidth="1"/>
    <col min="11525" max="11525" width="11.85546875" style="44" customWidth="1"/>
    <col min="11526" max="11526" width="24" style="44" customWidth="1"/>
    <col min="11527" max="11527" width="18.85546875" style="44" customWidth="1"/>
    <col min="11528" max="11528" width="17.85546875" style="44" customWidth="1"/>
    <col min="11529" max="11529" width="4.5703125" style="44" bestFit="1" customWidth="1"/>
    <col min="11530" max="11776" width="9.140625" style="44"/>
    <col min="11777" max="11777" width="9.42578125" style="44" customWidth="1"/>
    <col min="11778" max="11778" width="11.42578125" style="44" customWidth="1"/>
    <col min="11779" max="11779" width="9.140625" style="44"/>
    <col min="11780" max="11780" width="37.7109375" style="44" customWidth="1"/>
    <col min="11781" max="11781" width="11.85546875" style="44" customWidth="1"/>
    <col min="11782" max="11782" width="24" style="44" customWidth="1"/>
    <col min="11783" max="11783" width="18.85546875" style="44" customWidth="1"/>
    <col min="11784" max="11784" width="17.85546875" style="44" customWidth="1"/>
    <col min="11785" max="11785" width="4.5703125" style="44" bestFit="1" customWidth="1"/>
    <col min="11786" max="12032" width="9.140625" style="44"/>
    <col min="12033" max="12033" width="9.42578125" style="44" customWidth="1"/>
    <col min="12034" max="12034" width="11.42578125" style="44" customWidth="1"/>
    <col min="12035" max="12035" width="9.140625" style="44"/>
    <col min="12036" max="12036" width="37.7109375" style="44" customWidth="1"/>
    <col min="12037" max="12037" width="11.85546875" style="44" customWidth="1"/>
    <col min="12038" max="12038" width="24" style="44" customWidth="1"/>
    <col min="12039" max="12039" width="18.85546875" style="44" customWidth="1"/>
    <col min="12040" max="12040" width="17.85546875" style="44" customWidth="1"/>
    <col min="12041" max="12041" width="4.5703125" style="44" bestFit="1" customWidth="1"/>
    <col min="12042" max="12288" width="9.140625" style="44"/>
    <col min="12289" max="12289" width="9.42578125" style="44" customWidth="1"/>
    <col min="12290" max="12290" width="11.42578125" style="44" customWidth="1"/>
    <col min="12291" max="12291" width="9.140625" style="44"/>
    <col min="12292" max="12292" width="37.7109375" style="44" customWidth="1"/>
    <col min="12293" max="12293" width="11.85546875" style="44" customWidth="1"/>
    <col min="12294" max="12294" width="24" style="44" customWidth="1"/>
    <col min="12295" max="12295" width="18.85546875" style="44" customWidth="1"/>
    <col min="12296" max="12296" width="17.85546875" style="44" customWidth="1"/>
    <col min="12297" max="12297" width="4.5703125" style="44" bestFit="1" customWidth="1"/>
    <col min="12298" max="12544" width="9.140625" style="44"/>
    <col min="12545" max="12545" width="9.42578125" style="44" customWidth="1"/>
    <col min="12546" max="12546" width="11.42578125" style="44" customWidth="1"/>
    <col min="12547" max="12547" width="9.140625" style="44"/>
    <col min="12548" max="12548" width="37.7109375" style="44" customWidth="1"/>
    <col min="12549" max="12549" width="11.85546875" style="44" customWidth="1"/>
    <col min="12550" max="12550" width="24" style="44" customWidth="1"/>
    <col min="12551" max="12551" width="18.85546875" style="44" customWidth="1"/>
    <col min="12552" max="12552" width="17.85546875" style="44" customWidth="1"/>
    <col min="12553" max="12553" width="4.5703125" style="44" bestFit="1" customWidth="1"/>
    <col min="12554" max="12800" width="9.140625" style="44"/>
    <col min="12801" max="12801" width="9.42578125" style="44" customWidth="1"/>
    <col min="12802" max="12802" width="11.42578125" style="44" customWidth="1"/>
    <col min="12803" max="12803" width="9.140625" style="44"/>
    <col min="12804" max="12804" width="37.7109375" style="44" customWidth="1"/>
    <col min="12805" max="12805" width="11.85546875" style="44" customWidth="1"/>
    <col min="12806" max="12806" width="24" style="44" customWidth="1"/>
    <col min="12807" max="12807" width="18.85546875" style="44" customWidth="1"/>
    <col min="12808" max="12808" width="17.85546875" style="44" customWidth="1"/>
    <col min="12809" max="12809" width="4.5703125" style="44" bestFit="1" customWidth="1"/>
    <col min="12810" max="13056" width="9.140625" style="44"/>
    <col min="13057" max="13057" width="9.42578125" style="44" customWidth="1"/>
    <col min="13058" max="13058" width="11.42578125" style="44" customWidth="1"/>
    <col min="13059" max="13059" width="9.140625" style="44"/>
    <col min="13060" max="13060" width="37.7109375" style="44" customWidth="1"/>
    <col min="13061" max="13061" width="11.85546875" style="44" customWidth="1"/>
    <col min="13062" max="13062" width="24" style="44" customWidth="1"/>
    <col min="13063" max="13063" width="18.85546875" style="44" customWidth="1"/>
    <col min="13064" max="13064" width="17.85546875" style="44" customWidth="1"/>
    <col min="13065" max="13065" width="4.5703125" style="44" bestFit="1" customWidth="1"/>
    <col min="13066" max="13312" width="9.140625" style="44"/>
    <col min="13313" max="13313" width="9.42578125" style="44" customWidth="1"/>
    <col min="13314" max="13314" width="11.42578125" style="44" customWidth="1"/>
    <col min="13315" max="13315" width="9.140625" style="44"/>
    <col min="13316" max="13316" width="37.7109375" style="44" customWidth="1"/>
    <col min="13317" max="13317" width="11.85546875" style="44" customWidth="1"/>
    <col min="13318" max="13318" width="24" style="44" customWidth="1"/>
    <col min="13319" max="13319" width="18.85546875" style="44" customWidth="1"/>
    <col min="13320" max="13320" width="17.85546875" style="44" customWidth="1"/>
    <col min="13321" max="13321" width="4.5703125" style="44" bestFit="1" customWidth="1"/>
    <col min="13322" max="13568" width="9.140625" style="44"/>
    <col min="13569" max="13569" width="9.42578125" style="44" customWidth="1"/>
    <col min="13570" max="13570" width="11.42578125" style="44" customWidth="1"/>
    <col min="13571" max="13571" width="9.140625" style="44"/>
    <col min="13572" max="13572" width="37.7109375" style="44" customWidth="1"/>
    <col min="13573" max="13573" width="11.85546875" style="44" customWidth="1"/>
    <col min="13574" max="13574" width="24" style="44" customWidth="1"/>
    <col min="13575" max="13575" width="18.85546875" style="44" customWidth="1"/>
    <col min="13576" max="13576" width="17.85546875" style="44" customWidth="1"/>
    <col min="13577" max="13577" width="4.5703125" style="44" bestFit="1" customWidth="1"/>
    <col min="13578" max="13824" width="9.140625" style="44"/>
    <col min="13825" max="13825" width="9.42578125" style="44" customWidth="1"/>
    <col min="13826" max="13826" width="11.42578125" style="44" customWidth="1"/>
    <col min="13827" max="13827" width="9.140625" style="44"/>
    <col min="13828" max="13828" width="37.7109375" style="44" customWidth="1"/>
    <col min="13829" max="13829" width="11.85546875" style="44" customWidth="1"/>
    <col min="13830" max="13830" width="24" style="44" customWidth="1"/>
    <col min="13831" max="13831" width="18.85546875" style="44" customWidth="1"/>
    <col min="13832" max="13832" width="17.85546875" style="44" customWidth="1"/>
    <col min="13833" max="13833" width="4.5703125" style="44" bestFit="1" customWidth="1"/>
    <col min="13834" max="14080" width="9.140625" style="44"/>
    <col min="14081" max="14081" width="9.42578125" style="44" customWidth="1"/>
    <col min="14082" max="14082" width="11.42578125" style="44" customWidth="1"/>
    <col min="14083" max="14083" width="9.140625" style="44"/>
    <col min="14084" max="14084" width="37.7109375" style="44" customWidth="1"/>
    <col min="14085" max="14085" width="11.85546875" style="44" customWidth="1"/>
    <col min="14086" max="14086" width="24" style="44" customWidth="1"/>
    <col min="14087" max="14087" width="18.85546875" style="44" customWidth="1"/>
    <col min="14088" max="14088" width="17.85546875" style="44" customWidth="1"/>
    <col min="14089" max="14089" width="4.5703125" style="44" bestFit="1" customWidth="1"/>
    <col min="14090" max="14336" width="9.140625" style="44"/>
    <col min="14337" max="14337" width="9.42578125" style="44" customWidth="1"/>
    <col min="14338" max="14338" width="11.42578125" style="44" customWidth="1"/>
    <col min="14339" max="14339" width="9.140625" style="44"/>
    <col min="14340" max="14340" width="37.7109375" style="44" customWidth="1"/>
    <col min="14341" max="14341" width="11.85546875" style="44" customWidth="1"/>
    <col min="14342" max="14342" width="24" style="44" customWidth="1"/>
    <col min="14343" max="14343" width="18.85546875" style="44" customWidth="1"/>
    <col min="14344" max="14344" width="17.85546875" style="44" customWidth="1"/>
    <col min="14345" max="14345" width="4.5703125" style="44" bestFit="1" customWidth="1"/>
    <col min="14346" max="14592" width="9.140625" style="44"/>
    <col min="14593" max="14593" width="9.42578125" style="44" customWidth="1"/>
    <col min="14594" max="14594" width="11.42578125" style="44" customWidth="1"/>
    <col min="14595" max="14595" width="9.140625" style="44"/>
    <col min="14596" max="14596" width="37.7109375" style="44" customWidth="1"/>
    <col min="14597" max="14597" width="11.85546875" style="44" customWidth="1"/>
    <col min="14598" max="14598" width="24" style="44" customWidth="1"/>
    <col min="14599" max="14599" width="18.85546875" style="44" customWidth="1"/>
    <col min="14600" max="14600" width="17.85546875" style="44" customWidth="1"/>
    <col min="14601" max="14601" width="4.5703125" style="44" bestFit="1" customWidth="1"/>
    <col min="14602" max="14848" width="9.140625" style="44"/>
    <col min="14849" max="14849" width="9.42578125" style="44" customWidth="1"/>
    <col min="14850" max="14850" width="11.42578125" style="44" customWidth="1"/>
    <col min="14851" max="14851" width="9.140625" style="44"/>
    <col min="14852" max="14852" width="37.7109375" style="44" customWidth="1"/>
    <col min="14853" max="14853" width="11.85546875" style="44" customWidth="1"/>
    <col min="14854" max="14854" width="24" style="44" customWidth="1"/>
    <col min="14855" max="14855" width="18.85546875" style="44" customWidth="1"/>
    <col min="14856" max="14856" width="17.85546875" style="44" customWidth="1"/>
    <col min="14857" max="14857" width="4.5703125" style="44" bestFit="1" customWidth="1"/>
    <col min="14858" max="15104" width="9.140625" style="44"/>
    <col min="15105" max="15105" width="9.42578125" style="44" customWidth="1"/>
    <col min="15106" max="15106" width="11.42578125" style="44" customWidth="1"/>
    <col min="15107" max="15107" width="9.140625" style="44"/>
    <col min="15108" max="15108" width="37.7109375" style="44" customWidth="1"/>
    <col min="15109" max="15109" width="11.85546875" style="44" customWidth="1"/>
    <col min="15110" max="15110" width="24" style="44" customWidth="1"/>
    <col min="15111" max="15111" width="18.85546875" style="44" customWidth="1"/>
    <col min="15112" max="15112" width="17.85546875" style="44" customWidth="1"/>
    <col min="15113" max="15113" width="4.5703125" style="44" bestFit="1" customWidth="1"/>
    <col min="15114" max="15360" width="9.140625" style="44"/>
    <col min="15361" max="15361" width="9.42578125" style="44" customWidth="1"/>
    <col min="15362" max="15362" width="11.42578125" style="44" customWidth="1"/>
    <col min="15363" max="15363" width="9.140625" style="44"/>
    <col min="15364" max="15364" width="37.7109375" style="44" customWidth="1"/>
    <col min="15365" max="15365" width="11.85546875" style="44" customWidth="1"/>
    <col min="15366" max="15366" width="24" style="44" customWidth="1"/>
    <col min="15367" max="15367" width="18.85546875" style="44" customWidth="1"/>
    <col min="15368" max="15368" width="17.85546875" style="44" customWidth="1"/>
    <col min="15369" max="15369" width="4.5703125" style="44" bestFit="1" customWidth="1"/>
    <col min="15370" max="15616" width="9.140625" style="44"/>
    <col min="15617" max="15617" width="9.42578125" style="44" customWidth="1"/>
    <col min="15618" max="15618" width="11.42578125" style="44" customWidth="1"/>
    <col min="15619" max="15619" width="9.140625" style="44"/>
    <col min="15620" max="15620" width="37.7109375" style="44" customWidth="1"/>
    <col min="15621" max="15621" width="11.85546875" style="44" customWidth="1"/>
    <col min="15622" max="15622" width="24" style="44" customWidth="1"/>
    <col min="15623" max="15623" width="18.85546875" style="44" customWidth="1"/>
    <col min="15624" max="15624" width="17.85546875" style="44" customWidth="1"/>
    <col min="15625" max="15625" width="4.5703125" style="44" bestFit="1" customWidth="1"/>
    <col min="15626" max="15872" width="9.140625" style="44"/>
    <col min="15873" max="15873" width="9.42578125" style="44" customWidth="1"/>
    <col min="15874" max="15874" width="11.42578125" style="44" customWidth="1"/>
    <col min="15875" max="15875" width="9.140625" style="44"/>
    <col min="15876" max="15876" width="37.7109375" style="44" customWidth="1"/>
    <col min="15877" max="15877" width="11.85546875" style="44" customWidth="1"/>
    <col min="15878" max="15878" width="24" style="44" customWidth="1"/>
    <col min="15879" max="15879" width="18.85546875" style="44" customWidth="1"/>
    <col min="15880" max="15880" width="17.85546875" style="44" customWidth="1"/>
    <col min="15881" max="15881" width="4.5703125" style="44" bestFit="1" customWidth="1"/>
    <col min="15882" max="16128" width="9.140625" style="44"/>
    <col min="16129" max="16129" width="9.42578125" style="44" customWidth="1"/>
    <col min="16130" max="16130" width="11.42578125" style="44" customWidth="1"/>
    <col min="16131" max="16131" width="9.140625" style="44"/>
    <col min="16132" max="16132" width="37.7109375" style="44" customWidth="1"/>
    <col min="16133" max="16133" width="11.85546875" style="44" customWidth="1"/>
    <col min="16134" max="16134" width="24" style="44" customWidth="1"/>
    <col min="16135" max="16135" width="18.85546875" style="44" customWidth="1"/>
    <col min="16136" max="16136" width="17.85546875" style="44" customWidth="1"/>
    <col min="16137" max="16137" width="4.5703125" style="44" bestFit="1" customWidth="1"/>
    <col min="16138" max="16384" width="9.140625" style="44"/>
  </cols>
  <sheetData>
    <row r="2" spans="3:6" ht="13.5" thickBot="1" x14ac:dyDescent="0.25"/>
    <row r="3" spans="3:6" ht="33" customHeight="1" thickBot="1" x14ac:dyDescent="0.25">
      <c r="C3" s="171" t="s">
        <v>24</v>
      </c>
      <c r="D3" s="172"/>
      <c r="E3" s="173"/>
    </row>
    <row r="4" spans="3:6" ht="30" customHeight="1" thickBot="1" x14ac:dyDescent="0.25">
      <c r="C4" s="45" t="s">
        <v>25</v>
      </c>
      <c r="D4" s="46" t="s">
        <v>2</v>
      </c>
      <c r="E4" s="47"/>
    </row>
    <row r="5" spans="3:6" ht="26.25" customHeight="1" thickBot="1" x14ac:dyDescent="0.25">
      <c r="C5" s="48" t="s">
        <v>26</v>
      </c>
      <c r="D5" s="49" t="s">
        <v>27</v>
      </c>
      <c r="E5" s="64">
        <v>3.9399999999999998E-2</v>
      </c>
      <c r="F5" s="50"/>
    </row>
    <row r="6" spans="3:6" ht="28.5" customHeight="1" thickBot="1" x14ac:dyDescent="0.25">
      <c r="C6" s="51" t="s">
        <v>28</v>
      </c>
      <c r="D6" s="52" t="s">
        <v>29</v>
      </c>
      <c r="E6" s="64">
        <v>1.23E-2</v>
      </c>
    </row>
    <row r="7" spans="3:6" ht="32.25" customHeight="1" thickBot="1" x14ac:dyDescent="0.25">
      <c r="C7" s="48" t="s">
        <v>30</v>
      </c>
      <c r="D7" s="49" t="s">
        <v>31</v>
      </c>
      <c r="E7" s="64">
        <v>8.0000000000000002E-3</v>
      </c>
    </row>
    <row r="8" spans="3:6" ht="27" customHeight="1" thickBot="1" x14ac:dyDescent="0.25">
      <c r="C8" s="48" t="s">
        <v>32</v>
      </c>
      <c r="D8" s="49" t="s">
        <v>33</v>
      </c>
      <c r="E8" s="64">
        <v>1.2699999999999999E-2</v>
      </c>
    </row>
    <row r="9" spans="3:6" ht="25.5" customHeight="1" thickBot="1" x14ac:dyDescent="0.25">
      <c r="C9" s="51" t="s">
        <v>34</v>
      </c>
      <c r="D9" s="52" t="s">
        <v>35</v>
      </c>
      <c r="E9" s="64">
        <v>8.9599999999999999E-2</v>
      </c>
      <c r="F9" s="53"/>
    </row>
    <row r="10" spans="3:6" ht="27" customHeight="1" thickBot="1" x14ac:dyDescent="0.25">
      <c r="C10" s="54"/>
      <c r="D10" s="55" t="s">
        <v>36</v>
      </c>
      <c r="E10" s="56">
        <v>0.03</v>
      </c>
    </row>
    <row r="11" spans="3:6" ht="25.5" customHeight="1" thickBot="1" x14ac:dyDescent="0.25">
      <c r="C11" s="54"/>
      <c r="D11" s="55" t="s">
        <v>37</v>
      </c>
      <c r="E11" s="56">
        <v>0.05</v>
      </c>
      <c r="F11" s="53"/>
    </row>
    <row r="12" spans="3:6" ht="21.75" customHeight="1" thickBot="1" x14ac:dyDescent="0.25">
      <c r="C12" s="54"/>
      <c r="D12" s="55" t="s">
        <v>38</v>
      </c>
      <c r="E12" s="56">
        <v>6.4999999999999997E-3</v>
      </c>
    </row>
    <row r="13" spans="3:6" ht="28.5" customHeight="1" thickBot="1" x14ac:dyDescent="0.25">
      <c r="C13" s="57" t="s">
        <v>39</v>
      </c>
      <c r="D13" s="58" t="s">
        <v>40</v>
      </c>
      <c r="E13" s="59">
        <f>SUM(E10:E12)</f>
        <v>8.6499999999999994E-2</v>
      </c>
    </row>
    <row r="14" spans="3:6" ht="26.25" customHeight="1" thickBot="1" x14ac:dyDescent="0.25">
      <c r="C14" s="60" t="s">
        <v>41</v>
      </c>
      <c r="D14" s="61" t="s">
        <v>42</v>
      </c>
      <c r="E14" s="62">
        <f>(((1+(E5+E8+E7))*(1+E6)*(1+E9))/(1-E13))-1</f>
        <v>0.28000000000000003</v>
      </c>
    </row>
    <row r="19" spans="3:5" x14ac:dyDescent="0.2">
      <c r="C19" s="174" t="s">
        <v>43</v>
      </c>
      <c r="D19" s="174"/>
      <c r="E19" s="63"/>
    </row>
    <row r="20" spans="3:5" ht="15" customHeight="1" x14ac:dyDescent="0.2">
      <c r="C20" s="175" t="s">
        <v>44</v>
      </c>
      <c r="D20" s="175"/>
      <c r="E20" s="176">
        <v>-1</v>
      </c>
    </row>
    <row r="21" spans="3:5" ht="15" customHeight="1" x14ac:dyDescent="0.2">
      <c r="C21" s="177" t="s">
        <v>45</v>
      </c>
      <c r="D21" s="177"/>
      <c r="E21" s="176"/>
    </row>
    <row r="22" spans="3:5" x14ac:dyDescent="0.2">
      <c r="C22" s="63"/>
      <c r="D22" s="63"/>
      <c r="E22" s="63"/>
    </row>
  </sheetData>
  <sheetProtection algorithmName="SHA-512" hashValue="fKlIgkB/Aak2Wf9WJRtW8faAvrlD4kWOduMKEbLP2S3SVDSt1/P4TRZKxYVDQgHpMu0nMv/hCFdzGMhNRJ1SoA==" saltValue="dplRCMHICpzpirtQ5lUTwg==" spinCount="100000" sheet="1" objects="1" scenarios="1" selectLockedCells="1"/>
  <mergeCells count="5">
    <mergeCell ref="C3:E3"/>
    <mergeCell ref="C19:D19"/>
    <mergeCell ref="C20:D20"/>
    <mergeCell ref="E20:E21"/>
    <mergeCell ref="C21:D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2"/>
  <sheetViews>
    <sheetView workbookViewId="0">
      <selection activeCell="E5" sqref="E5"/>
    </sheetView>
  </sheetViews>
  <sheetFormatPr defaultRowHeight="12.75" x14ac:dyDescent="0.2"/>
  <cols>
    <col min="1" max="1" width="9.42578125" style="44" customWidth="1"/>
    <col min="2" max="2" width="11.42578125" style="44" customWidth="1"/>
    <col min="3" max="3" width="9.140625" style="44"/>
    <col min="4" max="4" width="37.7109375" style="44" customWidth="1"/>
    <col min="5" max="5" width="11.85546875" style="44" customWidth="1"/>
    <col min="6" max="6" width="24" style="44" customWidth="1"/>
    <col min="7" max="7" width="18.85546875" style="44" customWidth="1"/>
    <col min="8" max="8" width="17.85546875" style="44" customWidth="1"/>
    <col min="9" max="9" width="4.5703125" style="44" bestFit="1" customWidth="1"/>
    <col min="10" max="256" width="9.140625" style="44"/>
    <col min="257" max="257" width="9.42578125" style="44" customWidth="1"/>
    <col min="258" max="258" width="11.42578125" style="44" customWidth="1"/>
    <col min="259" max="259" width="9.140625" style="44"/>
    <col min="260" max="260" width="37.7109375" style="44" customWidth="1"/>
    <col min="261" max="261" width="11.85546875" style="44" customWidth="1"/>
    <col min="262" max="262" width="24" style="44" customWidth="1"/>
    <col min="263" max="263" width="18.85546875" style="44" customWidth="1"/>
    <col min="264" max="264" width="17.85546875" style="44" customWidth="1"/>
    <col min="265" max="265" width="4.5703125" style="44" bestFit="1" customWidth="1"/>
    <col min="266" max="512" width="9.140625" style="44"/>
    <col min="513" max="513" width="9.42578125" style="44" customWidth="1"/>
    <col min="514" max="514" width="11.42578125" style="44" customWidth="1"/>
    <col min="515" max="515" width="9.140625" style="44"/>
    <col min="516" max="516" width="37.7109375" style="44" customWidth="1"/>
    <col min="517" max="517" width="11.85546875" style="44" customWidth="1"/>
    <col min="518" max="518" width="24" style="44" customWidth="1"/>
    <col min="519" max="519" width="18.85546875" style="44" customWidth="1"/>
    <col min="520" max="520" width="17.85546875" style="44" customWidth="1"/>
    <col min="521" max="521" width="4.5703125" style="44" bestFit="1" customWidth="1"/>
    <col min="522" max="768" width="9.140625" style="44"/>
    <col min="769" max="769" width="9.42578125" style="44" customWidth="1"/>
    <col min="770" max="770" width="11.42578125" style="44" customWidth="1"/>
    <col min="771" max="771" width="9.140625" style="44"/>
    <col min="772" max="772" width="37.7109375" style="44" customWidth="1"/>
    <col min="773" max="773" width="11.85546875" style="44" customWidth="1"/>
    <col min="774" max="774" width="24" style="44" customWidth="1"/>
    <col min="775" max="775" width="18.85546875" style="44" customWidth="1"/>
    <col min="776" max="776" width="17.85546875" style="44" customWidth="1"/>
    <col min="777" max="777" width="4.5703125" style="44" bestFit="1" customWidth="1"/>
    <col min="778" max="1024" width="9.140625" style="44"/>
    <col min="1025" max="1025" width="9.42578125" style="44" customWidth="1"/>
    <col min="1026" max="1026" width="11.42578125" style="44" customWidth="1"/>
    <col min="1027" max="1027" width="9.140625" style="44"/>
    <col min="1028" max="1028" width="37.7109375" style="44" customWidth="1"/>
    <col min="1029" max="1029" width="11.85546875" style="44" customWidth="1"/>
    <col min="1030" max="1030" width="24" style="44" customWidth="1"/>
    <col min="1031" max="1031" width="18.85546875" style="44" customWidth="1"/>
    <col min="1032" max="1032" width="17.85546875" style="44" customWidth="1"/>
    <col min="1033" max="1033" width="4.5703125" style="44" bestFit="1" customWidth="1"/>
    <col min="1034" max="1280" width="9.140625" style="44"/>
    <col min="1281" max="1281" width="9.42578125" style="44" customWidth="1"/>
    <col min="1282" max="1282" width="11.42578125" style="44" customWidth="1"/>
    <col min="1283" max="1283" width="9.140625" style="44"/>
    <col min="1284" max="1284" width="37.7109375" style="44" customWidth="1"/>
    <col min="1285" max="1285" width="11.85546875" style="44" customWidth="1"/>
    <col min="1286" max="1286" width="24" style="44" customWidth="1"/>
    <col min="1287" max="1287" width="18.85546875" style="44" customWidth="1"/>
    <col min="1288" max="1288" width="17.85546875" style="44" customWidth="1"/>
    <col min="1289" max="1289" width="4.5703125" style="44" bestFit="1" customWidth="1"/>
    <col min="1290" max="1536" width="9.140625" style="44"/>
    <col min="1537" max="1537" width="9.42578125" style="44" customWidth="1"/>
    <col min="1538" max="1538" width="11.42578125" style="44" customWidth="1"/>
    <col min="1539" max="1539" width="9.140625" style="44"/>
    <col min="1540" max="1540" width="37.7109375" style="44" customWidth="1"/>
    <col min="1541" max="1541" width="11.85546875" style="44" customWidth="1"/>
    <col min="1542" max="1542" width="24" style="44" customWidth="1"/>
    <col min="1543" max="1543" width="18.85546875" style="44" customWidth="1"/>
    <col min="1544" max="1544" width="17.85546875" style="44" customWidth="1"/>
    <col min="1545" max="1545" width="4.5703125" style="44" bestFit="1" customWidth="1"/>
    <col min="1546" max="1792" width="9.140625" style="44"/>
    <col min="1793" max="1793" width="9.42578125" style="44" customWidth="1"/>
    <col min="1794" max="1794" width="11.42578125" style="44" customWidth="1"/>
    <col min="1795" max="1795" width="9.140625" style="44"/>
    <col min="1796" max="1796" width="37.7109375" style="44" customWidth="1"/>
    <col min="1797" max="1797" width="11.85546875" style="44" customWidth="1"/>
    <col min="1798" max="1798" width="24" style="44" customWidth="1"/>
    <col min="1799" max="1799" width="18.85546875" style="44" customWidth="1"/>
    <col min="1800" max="1800" width="17.85546875" style="44" customWidth="1"/>
    <col min="1801" max="1801" width="4.5703125" style="44" bestFit="1" customWidth="1"/>
    <col min="1802" max="2048" width="9.140625" style="44"/>
    <col min="2049" max="2049" width="9.42578125" style="44" customWidth="1"/>
    <col min="2050" max="2050" width="11.42578125" style="44" customWidth="1"/>
    <col min="2051" max="2051" width="9.140625" style="44"/>
    <col min="2052" max="2052" width="37.7109375" style="44" customWidth="1"/>
    <col min="2053" max="2053" width="11.85546875" style="44" customWidth="1"/>
    <col min="2054" max="2054" width="24" style="44" customWidth="1"/>
    <col min="2055" max="2055" width="18.85546875" style="44" customWidth="1"/>
    <col min="2056" max="2056" width="17.85546875" style="44" customWidth="1"/>
    <col min="2057" max="2057" width="4.5703125" style="44" bestFit="1" customWidth="1"/>
    <col min="2058" max="2304" width="9.140625" style="44"/>
    <col min="2305" max="2305" width="9.42578125" style="44" customWidth="1"/>
    <col min="2306" max="2306" width="11.42578125" style="44" customWidth="1"/>
    <col min="2307" max="2307" width="9.140625" style="44"/>
    <col min="2308" max="2308" width="37.7109375" style="44" customWidth="1"/>
    <col min="2309" max="2309" width="11.85546875" style="44" customWidth="1"/>
    <col min="2310" max="2310" width="24" style="44" customWidth="1"/>
    <col min="2311" max="2311" width="18.85546875" style="44" customWidth="1"/>
    <col min="2312" max="2312" width="17.85546875" style="44" customWidth="1"/>
    <col min="2313" max="2313" width="4.5703125" style="44" bestFit="1" customWidth="1"/>
    <col min="2314" max="2560" width="9.140625" style="44"/>
    <col min="2561" max="2561" width="9.42578125" style="44" customWidth="1"/>
    <col min="2562" max="2562" width="11.42578125" style="44" customWidth="1"/>
    <col min="2563" max="2563" width="9.140625" style="44"/>
    <col min="2564" max="2564" width="37.7109375" style="44" customWidth="1"/>
    <col min="2565" max="2565" width="11.85546875" style="44" customWidth="1"/>
    <col min="2566" max="2566" width="24" style="44" customWidth="1"/>
    <col min="2567" max="2567" width="18.85546875" style="44" customWidth="1"/>
    <col min="2568" max="2568" width="17.85546875" style="44" customWidth="1"/>
    <col min="2569" max="2569" width="4.5703125" style="44" bestFit="1" customWidth="1"/>
    <col min="2570" max="2816" width="9.140625" style="44"/>
    <col min="2817" max="2817" width="9.42578125" style="44" customWidth="1"/>
    <col min="2818" max="2818" width="11.42578125" style="44" customWidth="1"/>
    <col min="2819" max="2819" width="9.140625" style="44"/>
    <col min="2820" max="2820" width="37.7109375" style="44" customWidth="1"/>
    <col min="2821" max="2821" width="11.85546875" style="44" customWidth="1"/>
    <col min="2822" max="2822" width="24" style="44" customWidth="1"/>
    <col min="2823" max="2823" width="18.85546875" style="44" customWidth="1"/>
    <col min="2824" max="2824" width="17.85546875" style="44" customWidth="1"/>
    <col min="2825" max="2825" width="4.5703125" style="44" bestFit="1" customWidth="1"/>
    <col min="2826" max="3072" width="9.140625" style="44"/>
    <col min="3073" max="3073" width="9.42578125" style="44" customWidth="1"/>
    <col min="3074" max="3074" width="11.42578125" style="44" customWidth="1"/>
    <col min="3075" max="3075" width="9.140625" style="44"/>
    <col min="3076" max="3076" width="37.7109375" style="44" customWidth="1"/>
    <col min="3077" max="3077" width="11.85546875" style="44" customWidth="1"/>
    <col min="3078" max="3078" width="24" style="44" customWidth="1"/>
    <col min="3079" max="3079" width="18.85546875" style="44" customWidth="1"/>
    <col min="3080" max="3080" width="17.85546875" style="44" customWidth="1"/>
    <col min="3081" max="3081" width="4.5703125" style="44" bestFit="1" customWidth="1"/>
    <col min="3082" max="3328" width="9.140625" style="44"/>
    <col min="3329" max="3329" width="9.42578125" style="44" customWidth="1"/>
    <col min="3330" max="3330" width="11.42578125" style="44" customWidth="1"/>
    <col min="3331" max="3331" width="9.140625" style="44"/>
    <col min="3332" max="3332" width="37.7109375" style="44" customWidth="1"/>
    <col min="3333" max="3333" width="11.85546875" style="44" customWidth="1"/>
    <col min="3334" max="3334" width="24" style="44" customWidth="1"/>
    <col min="3335" max="3335" width="18.85546875" style="44" customWidth="1"/>
    <col min="3336" max="3336" width="17.85546875" style="44" customWidth="1"/>
    <col min="3337" max="3337" width="4.5703125" style="44" bestFit="1" customWidth="1"/>
    <col min="3338" max="3584" width="9.140625" style="44"/>
    <col min="3585" max="3585" width="9.42578125" style="44" customWidth="1"/>
    <col min="3586" max="3586" width="11.42578125" style="44" customWidth="1"/>
    <col min="3587" max="3587" width="9.140625" style="44"/>
    <col min="3588" max="3588" width="37.7109375" style="44" customWidth="1"/>
    <col min="3589" max="3589" width="11.85546875" style="44" customWidth="1"/>
    <col min="3590" max="3590" width="24" style="44" customWidth="1"/>
    <col min="3591" max="3591" width="18.85546875" style="44" customWidth="1"/>
    <col min="3592" max="3592" width="17.85546875" style="44" customWidth="1"/>
    <col min="3593" max="3593" width="4.5703125" style="44" bestFit="1" customWidth="1"/>
    <col min="3594" max="3840" width="9.140625" style="44"/>
    <col min="3841" max="3841" width="9.42578125" style="44" customWidth="1"/>
    <col min="3842" max="3842" width="11.42578125" style="44" customWidth="1"/>
    <col min="3843" max="3843" width="9.140625" style="44"/>
    <col min="3844" max="3844" width="37.7109375" style="44" customWidth="1"/>
    <col min="3845" max="3845" width="11.85546875" style="44" customWidth="1"/>
    <col min="3846" max="3846" width="24" style="44" customWidth="1"/>
    <col min="3847" max="3847" width="18.85546875" style="44" customWidth="1"/>
    <col min="3848" max="3848" width="17.85546875" style="44" customWidth="1"/>
    <col min="3849" max="3849" width="4.5703125" style="44" bestFit="1" customWidth="1"/>
    <col min="3850" max="4096" width="9.140625" style="44"/>
    <col min="4097" max="4097" width="9.42578125" style="44" customWidth="1"/>
    <col min="4098" max="4098" width="11.42578125" style="44" customWidth="1"/>
    <col min="4099" max="4099" width="9.140625" style="44"/>
    <col min="4100" max="4100" width="37.7109375" style="44" customWidth="1"/>
    <col min="4101" max="4101" width="11.85546875" style="44" customWidth="1"/>
    <col min="4102" max="4102" width="24" style="44" customWidth="1"/>
    <col min="4103" max="4103" width="18.85546875" style="44" customWidth="1"/>
    <col min="4104" max="4104" width="17.85546875" style="44" customWidth="1"/>
    <col min="4105" max="4105" width="4.5703125" style="44" bestFit="1" customWidth="1"/>
    <col min="4106" max="4352" width="9.140625" style="44"/>
    <col min="4353" max="4353" width="9.42578125" style="44" customWidth="1"/>
    <col min="4354" max="4354" width="11.42578125" style="44" customWidth="1"/>
    <col min="4355" max="4355" width="9.140625" style="44"/>
    <col min="4356" max="4356" width="37.7109375" style="44" customWidth="1"/>
    <col min="4357" max="4357" width="11.85546875" style="44" customWidth="1"/>
    <col min="4358" max="4358" width="24" style="44" customWidth="1"/>
    <col min="4359" max="4359" width="18.85546875" style="44" customWidth="1"/>
    <col min="4360" max="4360" width="17.85546875" style="44" customWidth="1"/>
    <col min="4361" max="4361" width="4.5703125" style="44" bestFit="1" customWidth="1"/>
    <col min="4362" max="4608" width="9.140625" style="44"/>
    <col min="4609" max="4609" width="9.42578125" style="44" customWidth="1"/>
    <col min="4610" max="4610" width="11.42578125" style="44" customWidth="1"/>
    <col min="4611" max="4611" width="9.140625" style="44"/>
    <col min="4612" max="4612" width="37.7109375" style="44" customWidth="1"/>
    <col min="4613" max="4613" width="11.85546875" style="44" customWidth="1"/>
    <col min="4614" max="4614" width="24" style="44" customWidth="1"/>
    <col min="4615" max="4615" width="18.85546875" style="44" customWidth="1"/>
    <col min="4616" max="4616" width="17.85546875" style="44" customWidth="1"/>
    <col min="4617" max="4617" width="4.5703125" style="44" bestFit="1" customWidth="1"/>
    <col min="4618" max="4864" width="9.140625" style="44"/>
    <col min="4865" max="4865" width="9.42578125" style="44" customWidth="1"/>
    <col min="4866" max="4866" width="11.42578125" style="44" customWidth="1"/>
    <col min="4867" max="4867" width="9.140625" style="44"/>
    <col min="4868" max="4868" width="37.7109375" style="44" customWidth="1"/>
    <col min="4869" max="4869" width="11.85546875" style="44" customWidth="1"/>
    <col min="4870" max="4870" width="24" style="44" customWidth="1"/>
    <col min="4871" max="4871" width="18.85546875" style="44" customWidth="1"/>
    <col min="4872" max="4872" width="17.85546875" style="44" customWidth="1"/>
    <col min="4873" max="4873" width="4.5703125" style="44" bestFit="1" customWidth="1"/>
    <col min="4874" max="5120" width="9.140625" style="44"/>
    <col min="5121" max="5121" width="9.42578125" style="44" customWidth="1"/>
    <col min="5122" max="5122" width="11.42578125" style="44" customWidth="1"/>
    <col min="5123" max="5123" width="9.140625" style="44"/>
    <col min="5124" max="5124" width="37.7109375" style="44" customWidth="1"/>
    <col min="5125" max="5125" width="11.85546875" style="44" customWidth="1"/>
    <col min="5126" max="5126" width="24" style="44" customWidth="1"/>
    <col min="5127" max="5127" width="18.85546875" style="44" customWidth="1"/>
    <col min="5128" max="5128" width="17.85546875" style="44" customWidth="1"/>
    <col min="5129" max="5129" width="4.5703125" style="44" bestFit="1" customWidth="1"/>
    <col min="5130" max="5376" width="9.140625" style="44"/>
    <col min="5377" max="5377" width="9.42578125" style="44" customWidth="1"/>
    <col min="5378" max="5378" width="11.42578125" style="44" customWidth="1"/>
    <col min="5379" max="5379" width="9.140625" style="44"/>
    <col min="5380" max="5380" width="37.7109375" style="44" customWidth="1"/>
    <col min="5381" max="5381" width="11.85546875" style="44" customWidth="1"/>
    <col min="5382" max="5382" width="24" style="44" customWidth="1"/>
    <col min="5383" max="5383" width="18.85546875" style="44" customWidth="1"/>
    <col min="5384" max="5384" width="17.85546875" style="44" customWidth="1"/>
    <col min="5385" max="5385" width="4.5703125" style="44" bestFit="1" customWidth="1"/>
    <col min="5386" max="5632" width="9.140625" style="44"/>
    <col min="5633" max="5633" width="9.42578125" style="44" customWidth="1"/>
    <col min="5634" max="5634" width="11.42578125" style="44" customWidth="1"/>
    <col min="5635" max="5635" width="9.140625" style="44"/>
    <col min="5636" max="5636" width="37.7109375" style="44" customWidth="1"/>
    <col min="5637" max="5637" width="11.85546875" style="44" customWidth="1"/>
    <col min="5638" max="5638" width="24" style="44" customWidth="1"/>
    <col min="5639" max="5639" width="18.85546875" style="44" customWidth="1"/>
    <col min="5640" max="5640" width="17.85546875" style="44" customWidth="1"/>
    <col min="5641" max="5641" width="4.5703125" style="44" bestFit="1" customWidth="1"/>
    <col min="5642" max="5888" width="9.140625" style="44"/>
    <col min="5889" max="5889" width="9.42578125" style="44" customWidth="1"/>
    <col min="5890" max="5890" width="11.42578125" style="44" customWidth="1"/>
    <col min="5891" max="5891" width="9.140625" style="44"/>
    <col min="5892" max="5892" width="37.7109375" style="44" customWidth="1"/>
    <col min="5893" max="5893" width="11.85546875" style="44" customWidth="1"/>
    <col min="5894" max="5894" width="24" style="44" customWidth="1"/>
    <col min="5895" max="5895" width="18.85546875" style="44" customWidth="1"/>
    <col min="5896" max="5896" width="17.85546875" style="44" customWidth="1"/>
    <col min="5897" max="5897" width="4.5703125" style="44" bestFit="1" customWidth="1"/>
    <col min="5898" max="6144" width="9.140625" style="44"/>
    <col min="6145" max="6145" width="9.42578125" style="44" customWidth="1"/>
    <col min="6146" max="6146" width="11.42578125" style="44" customWidth="1"/>
    <col min="6147" max="6147" width="9.140625" style="44"/>
    <col min="6148" max="6148" width="37.7109375" style="44" customWidth="1"/>
    <col min="6149" max="6149" width="11.85546875" style="44" customWidth="1"/>
    <col min="6150" max="6150" width="24" style="44" customWidth="1"/>
    <col min="6151" max="6151" width="18.85546875" style="44" customWidth="1"/>
    <col min="6152" max="6152" width="17.85546875" style="44" customWidth="1"/>
    <col min="6153" max="6153" width="4.5703125" style="44" bestFit="1" customWidth="1"/>
    <col min="6154" max="6400" width="9.140625" style="44"/>
    <col min="6401" max="6401" width="9.42578125" style="44" customWidth="1"/>
    <col min="6402" max="6402" width="11.42578125" style="44" customWidth="1"/>
    <col min="6403" max="6403" width="9.140625" style="44"/>
    <col min="6404" max="6404" width="37.7109375" style="44" customWidth="1"/>
    <col min="6405" max="6405" width="11.85546875" style="44" customWidth="1"/>
    <col min="6406" max="6406" width="24" style="44" customWidth="1"/>
    <col min="6407" max="6407" width="18.85546875" style="44" customWidth="1"/>
    <col min="6408" max="6408" width="17.85546875" style="44" customWidth="1"/>
    <col min="6409" max="6409" width="4.5703125" style="44" bestFit="1" customWidth="1"/>
    <col min="6410" max="6656" width="9.140625" style="44"/>
    <col min="6657" max="6657" width="9.42578125" style="44" customWidth="1"/>
    <col min="6658" max="6658" width="11.42578125" style="44" customWidth="1"/>
    <col min="6659" max="6659" width="9.140625" style="44"/>
    <col min="6660" max="6660" width="37.7109375" style="44" customWidth="1"/>
    <col min="6661" max="6661" width="11.85546875" style="44" customWidth="1"/>
    <col min="6662" max="6662" width="24" style="44" customWidth="1"/>
    <col min="6663" max="6663" width="18.85546875" style="44" customWidth="1"/>
    <col min="6664" max="6664" width="17.85546875" style="44" customWidth="1"/>
    <col min="6665" max="6665" width="4.5703125" style="44" bestFit="1" customWidth="1"/>
    <col min="6666" max="6912" width="9.140625" style="44"/>
    <col min="6913" max="6913" width="9.42578125" style="44" customWidth="1"/>
    <col min="6914" max="6914" width="11.42578125" style="44" customWidth="1"/>
    <col min="6915" max="6915" width="9.140625" style="44"/>
    <col min="6916" max="6916" width="37.7109375" style="44" customWidth="1"/>
    <col min="6917" max="6917" width="11.85546875" style="44" customWidth="1"/>
    <col min="6918" max="6918" width="24" style="44" customWidth="1"/>
    <col min="6919" max="6919" width="18.85546875" style="44" customWidth="1"/>
    <col min="6920" max="6920" width="17.85546875" style="44" customWidth="1"/>
    <col min="6921" max="6921" width="4.5703125" style="44" bestFit="1" customWidth="1"/>
    <col min="6922" max="7168" width="9.140625" style="44"/>
    <col min="7169" max="7169" width="9.42578125" style="44" customWidth="1"/>
    <col min="7170" max="7170" width="11.42578125" style="44" customWidth="1"/>
    <col min="7171" max="7171" width="9.140625" style="44"/>
    <col min="7172" max="7172" width="37.7109375" style="44" customWidth="1"/>
    <col min="7173" max="7173" width="11.85546875" style="44" customWidth="1"/>
    <col min="7174" max="7174" width="24" style="44" customWidth="1"/>
    <col min="7175" max="7175" width="18.85546875" style="44" customWidth="1"/>
    <col min="7176" max="7176" width="17.85546875" style="44" customWidth="1"/>
    <col min="7177" max="7177" width="4.5703125" style="44" bestFit="1" customWidth="1"/>
    <col min="7178" max="7424" width="9.140625" style="44"/>
    <col min="7425" max="7425" width="9.42578125" style="44" customWidth="1"/>
    <col min="7426" max="7426" width="11.42578125" style="44" customWidth="1"/>
    <col min="7427" max="7427" width="9.140625" style="44"/>
    <col min="7428" max="7428" width="37.7109375" style="44" customWidth="1"/>
    <col min="7429" max="7429" width="11.85546875" style="44" customWidth="1"/>
    <col min="7430" max="7430" width="24" style="44" customWidth="1"/>
    <col min="7431" max="7431" width="18.85546875" style="44" customWidth="1"/>
    <col min="7432" max="7432" width="17.85546875" style="44" customWidth="1"/>
    <col min="7433" max="7433" width="4.5703125" style="44" bestFit="1" customWidth="1"/>
    <col min="7434" max="7680" width="9.140625" style="44"/>
    <col min="7681" max="7681" width="9.42578125" style="44" customWidth="1"/>
    <col min="7682" max="7682" width="11.42578125" style="44" customWidth="1"/>
    <col min="7683" max="7683" width="9.140625" style="44"/>
    <col min="7684" max="7684" width="37.7109375" style="44" customWidth="1"/>
    <col min="7685" max="7685" width="11.85546875" style="44" customWidth="1"/>
    <col min="7686" max="7686" width="24" style="44" customWidth="1"/>
    <col min="7687" max="7687" width="18.85546875" style="44" customWidth="1"/>
    <col min="7688" max="7688" width="17.85546875" style="44" customWidth="1"/>
    <col min="7689" max="7689" width="4.5703125" style="44" bestFit="1" customWidth="1"/>
    <col min="7690" max="7936" width="9.140625" style="44"/>
    <col min="7937" max="7937" width="9.42578125" style="44" customWidth="1"/>
    <col min="7938" max="7938" width="11.42578125" style="44" customWidth="1"/>
    <col min="7939" max="7939" width="9.140625" style="44"/>
    <col min="7940" max="7940" width="37.7109375" style="44" customWidth="1"/>
    <col min="7941" max="7941" width="11.85546875" style="44" customWidth="1"/>
    <col min="7942" max="7942" width="24" style="44" customWidth="1"/>
    <col min="7943" max="7943" width="18.85546875" style="44" customWidth="1"/>
    <col min="7944" max="7944" width="17.85546875" style="44" customWidth="1"/>
    <col min="7945" max="7945" width="4.5703125" style="44" bestFit="1" customWidth="1"/>
    <col min="7946" max="8192" width="9.140625" style="44"/>
    <col min="8193" max="8193" width="9.42578125" style="44" customWidth="1"/>
    <col min="8194" max="8194" width="11.42578125" style="44" customWidth="1"/>
    <col min="8195" max="8195" width="9.140625" style="44"/>
    <col min="8196" max="8196" width="37.7109375" style="44" customWidth="1"/>
    <col min="8197" max="8197" width="11.85546875" style="44" customWidth="1"/>
    <col min="8198" max="8198" width="24" style="44" customWidth="1"/>
    <col min="8199" max="8199" width="18.85546875" style="44" customWidth="1"/>
    <col min="8200" max="8200" width="17.85546875" style="44" customWidth="1"/>
    <col min="8201" max="8201" width="4.5703125" style="44" bestFit="1" customWidth="1"/>
    <col min="8202" max="8448" width="9.140625" style="44"/>
    <col min="8449" max="8449" width="9.42578125" style="44" customWidth="1"/>
    <col min="8450" max="8450" width="11.42578125" style="44" customWidth="1"/>
    <col min="8451" max="8451" width="9.140625" style="44"/>
    <col min="8452" max="8452" width="37.7109375" style="44" customWidth="1"/>
    <col min="8453" max="8453" width="11.85546875" style="44" customWidth="1"/>
    <col min="8454" max="8454" width="24" style="44" customWidth="1"/>
    <col min="8455" max="8455" width="18.85546875" style="44" customWidth="1"/>
    <col min="8456" max="8456" width="17.85546875" style="44" customWidth="1"/>
    <col min="8457" max="8457" width="4.5703125" style="44" bestFit="1" customWidth="1"/>
    <col min="8458" max="8704" width="9.140625" style="44"/>
    <col min="8705" max="8705" width="9.42578125" style="44" customWidth="1"/>
    <col min="8706" max="8706" width="11.42578125" style="44" customWidth="1"/>
    <col min="8707" max="8707" width="9.140625" style="44"/>
    <col min="8708" max="8708" width="37.7109375" style="44" customWidth="1"/>
    <col min="8709" max="8709" width="11.85546875" style="44" customWidth="1"/>
    <col min="8710" max="8710" width="24" style="44" customWidth="1"/>
    <col min="8711" max="8711" width="18.85546875" style="44" customWidth="1"/>
    <col min="8712" max="8712" width="17.85546875" style="44" customWidth="1"/>
    <col min="8713" max="8713" width="4.5703125" style="44" bestFit="1" customWidth="1"/>
    <col min="8714" max="8960" width="9.140625" style="44"/>
    <col min="8961" max="8961" width="9.42578125" style="44" customWidth="1"/>
    <col min="8962" max="8962" width="11.42578125" style="44" customWidth="1"/>
    <col min="8963" max="8963" width="9.140625" style="44"/>
    <col min="8964" max="8964" width="37.7109375" style="44" customWidth="1"/>
    <col min="8965" max="8965" width="11.85546875" style="44" customWidth="1"/>
    <col min="8966" max="8966" width="24" style="44" customWidth="1"/>
    <col min="8967" max="8967" width="18.85546875" style="44" customWidth="1"/>
    <col min="8968" max="8968" width="17.85546875" style="44" customWidth="1"/>
    <col min="8969" max="8969" width="4.5703125" style="44" bestFit="1" customWidth="1"/>
    <col min="8970" max="9216" width="9.140625" style="44"/>
    <col min="9217" max="9217" width="9.42578125" style="44" customWidth="1"/>
    <col min="9218" max="9218" width="11.42578125" style="44" customWidth="1"/>
    <col min="9219" max="9219" width="9.140625" style="44"/>
    <col min="9220" max="9220" width="37.7109375" style="44" customWidth="1"/>
    <col min="9221" max="9221" width="11.85546875" style="44" customWidth="1"/>
    <col min="9222" max="9222" width="24" style="44" customWidth="1"/>
    <col min="9223" max="9223" width="18.85546875" style="44" customWidth="1"/>
    <col min="9224" max="9224" width="17.85546875" style="44" customWidth="1"/>
    <col min="9225" max="9225" width="4.5703125" style="44" bestFit="1" customWidth="1"/>
    <col min="9226" max="9472" width="9.140625" style="44"/>
    <col min="9473" max="9473" width="9.42578125" style="44" customWidth="1"/>
    <col min="9474" max="9474" width="11.42578125" style="44" customWidth="1"/>
    <col min="9475" max="9475" width="9.140625" style="44"/>
    <col min="9476" max="9476" width="37.7109375" style="44" customWidth="1"/>
    <col min="9477" max="9477" width="11.85546875" style="44" customWidth="1"/>
    <col min="9478" max="9478" width="24" style="44" customWidth="1"/>
    <col min="9479" max="9479" width="18.85546875" style="44" customWidth="1"/>
    <col min="9480" max="9480" width="17.85546875" style="44" customWidth="1"/>
    <col min="9481" max="9481" width="4.5703125" style="44" bestFit="1" customWidth="1"/>
    <col min="9482" max="9728" width="9.140625" style="44"/>
    <col min="9729" max="9729" width="9.42578125" style="44" customWidth="1"/>
    <col min="9730" max="9730" width="11.42578125" style="44" customWidth="1"/>
    <col min="9731" max="9731" width="9.140625" style="44"/>
    <col min="9732" max="9732" width="37.7109375" style="44" customWidth="1"/>
    <col min="9733" max="9733" width="11.85546875" style="44" customWidth="1"/>
    <col min="9734" max="9734" width="24" style="44" customWidth="1"/>
    <col min="9735" max="9735" width="18.85546875" style="44" customWidth="1"/>
    <col min="9736" max="9736" width="17.85546875" style="44" customWidth="1"/>
    <col min="9737" max="9737" width="4.5703125" style="44" bestFit="1" customWidth="1"/>
    <col min="9738" max="9984" width="9.140625" style="44"/>
    <col min="9985" max="9985" width="9.42578125" style="44" customWidth="1"/>
    <col min="9986" max="9986" width="11.42578125" style="44" customWidth="1"/>
    <col min="9987" max="9987" width="9.140625" style="44"/>
    <col min="9988" max="9988" width="37.7109375" style="44" customWidth="1"/>
    <col min="9989" max="9989" width="11.85546875" style="44" customWidth="1"/>
    <col min="9990" max="9990" width="24" style="44" customWidth="1"/>
    <col min="9991" max="9991" width="18.85546875" style="44" customWidth="1"/>
    <col min="9992" max="9992" width="17.85546875" style="44" customWidth="1"/>
    <col min="9993" max="9993" width="4.5703125" style="44" bestFit="1" customWidth="1"/>
    <col min="9994" max="10240" width="9.140625" style="44"/>
    <col min="10241" max="10241" width="9.42578125" style="44" customWidth="1"/>
    <col min="10242" max="10242" width="11.42578125" style="44" customWidth="1"/>
    <col min="10243" max="10243" width="9.140625" style="44"/>
    <col min="10244" max="10244" width="37.7109375" style="44" customWidth="1"/>
    <col min="10245" max="10245" width="11.85546875" style="44" customWidth="1"/>
    <col min="10246" max="10246" width="24" style="44" customWidth="1"/>
    <col min="10247" max="10247" width="18.85546875" style="44" customWidth="1"/>
    <col min="10248" max="10248" width="17.85546875" style="44" customWidth="1"/>
    <col min="10249" max="10249" width="4.5703125" style="44" bestFit="1" customWidth="1"/>
    <col min="10250" max="10496" width="9.140625" style="44"/>
    <col min="10497" max="10497" width="9.42578125" style="44" customWidth="1"/>
    <col min="10498" max="10498" width="11.42578125" style="44" customWidth="1"/>
    <col min="10499" max="10499" width="9.140625" style="44"/>
    <col min="10500" max="10500" width="37.7109375" style="44" customWidth="1"/>
    <col min="10501" max="10501" width="11.85546875" style="44" customWidth="1"/>
    <col min="10502" max="10502" width="24" style="44" customWidth="1"/>
    <col min="10503" max="10503" width="18.85546875" style="44" customWidth="1"/>
    <col min="10504" max="10504" width="17.85546875" style="44" customWidth="1"/>
    <col min="10505" max="10505" width="4.5703125" style="44" bestFit="1" customWidth="1"/>
    <col min="10506" max="10752" width="9.140625" style="44"/>
    <col min="10753" max="10753" width="9.42578125" style="44" customWidth="1"/>
    <col min="10754" max="10754" width="11.42578125" style="44" customWidth="1"/>
    <col min="10755" max="10755" width="9.140625" style="44"/>
    <col min="10756" max="10756" width="37.7109375" style="44" customWidth="1"/>
    <col min="10757" max="10757" width="11.85546875" style="44" customWidth="1"/>
    <col min="10758" max="10758" width="24" style="44" customWidth="1"/>
    <col min="10759" max="10759" width="18.85546875" style="44" customWidth="1"/>
    <col min="10760" max="10760" width="17.85546875" style="44" customWidth="1"/>
    <col min="10761" max="10761" width="4.5703125" style="44" bestFit="1" customWidth="1"/>
    <col min="10762" max="11008" width="9.140625" style="44"/>
    <col min="11009" max="11009" width="9.42578125" style="44" customWidth="1"/>
    <col min="11010" max="11010" width="11.42578125" style="44" customWidth="1"/>
    <col min="11011" max="11011" width="9.140625" style="44"/>
    <col min="11012" max="11012" width="37.7109375" style="44" customWidth="1"/>
    <col min="11013" max="11013" width="11.85546875" style="44" customWidth="1"/>
    <col min="11014" max="11014" width="24" style="44" customWidth="1"/>
    <col min="11015" max="11015" width="18.85546875" style="44" customWidth="1"/>
    <col min="11016" max="11016" width="17.85546875" style="44" customWidth="1"/>
    <col min="11017" max="11017" width="4.5703125" style="44" bestFit="1" customWidth="1"/>
    <col min="11018" max="11264" width="9.140625" style="44"/>
    <col min="11265" max="11265" width="9.42578125" style="44" customWidth="1"/>
    <col min="11266" max="11266" width="11.42578125" style="44" customWidth="1"/>
    <col min="11267" max="11267" width="9.140625" style="44"/>
    <col min="11268" max="11268" width="37.7109375" style="44" customWidth="1"/>
    <col min="11269" max="11269" width="11.85546875" style="44" customWidth="1"/>
    <col min="11270" max="11270" width="24" style="44" customWidth="1"/>
    <col min="11271" max="11271" width="18.85546875" style="44" customWidth="1"/>
    <col min="11272" max="11272" width="17.85546875" style="44" customWidth="1"/>
    <col min="11273" max="11273" width="4.5703125" style="44" bestFit="1" customWidth="1"/>
    <col min="11274" max="11520" width="9.140625" style="44"/>
    <col min="11521" max="11521" width="9.42578125" style="44" customWidth="1"/>
    <col min="11522" max="11522" width="11.42578125" style="44" customWidth="1"/>
    <col min="11523" max="11523" width="9.140625" style="44"/>
    <col min="11524" max="11524" width="37.7109375" style="44" customWidth="1"/>
    <col min="11525" max="11525" width="11.85546875" style="44" customWidth="1"/>
    <col min="11526" max="11526" width="24" style="44" customWidth="1"/>
    <col min="11527" max="11527" width="18.85546875" style="44" customWidth="1"/>
    <col min="11528" max="11528" width="17.85546875" style="44" customWidth="1"/>
    <col min="11529" max="11529" width="4.5703125" style="44" bestFit="1" customWidth="1"/>
    <col min="11530" max="11776" width="9.140625" style="44"/>
    <col min="11777" max="11777" width="9.42578125" style="44" customWidth="1"/>
    <col min="11778" max="11778" width="11.42578125" style="44" customWidth="1"/>
    <col min="11779" max="11779" width="9.140625" style="44"/>
    <col min="11780" max="11780" width="37.7109375" style="44" customWidth="1"/>
    <col min="11781" max="11781" width="11.85546875" style="44" customWidth="1"/>
    <col min="11782" max="11782" width="24" style="44" customWidth="1"/>
    <col min="11783" max="11783" width="18.85546875" style="44" customWidth="1"/>
    <col min="11784" max="11784" width="17.85546875" style="44" customWidth="1"/>
    <col min="11785" max="11785" width="4.5703125" style="44" bestFit="1" customWidth="1"/>
    <col min="11786" max="12032" width="9.140625" style="44"/>
    <col min="12033" max="12033" width="9.42578125" style="44" customWidth="1"/>
    <col min="12034" max="12034" width="11.42578125" style="44" customWidth="1"/>
    <col min="12035" max="12035" width="9.140625" style="44"/>
    <col min="12036" max="12036" width="37.7109375" style="44" customWidth="1"/>
    <col min="12037" max="12037" width="11.85546875" style="44" customWidth="1"/>
    <col min="12038" max="12038" width="24" style="44" customWidth="1"/>
    <col min="12039" max="12039" width="18.85546875" style="44" customWidth="1"/>
    <col min="12040" max="12040" width="17.85546875" style="44" customWidth="1"/>
    <col min="12041" max="12041" width="4.5703125" style="44" bestFit="1" customWidth="1"/>
    <col min="12042" max="12288" width="9.140625" style="44"/>
    <col min="12289" max="12289" width="9.42578125" style="44" customWidth="1"/>
    <col min="12290" max="12290" width="11.42578125" style="44" customWidth="1"/>
    <col min="12291" max="12291" width="9.140625" style="44"/>
    <col min="12292" max="12292" width="37.7109375" style="44" customWidth="1"/>
    <col min="12293" max="12293" width="11.85546875" style="44" customWidth="1"/>
    <col min="12294" max="12294" width="24" style="44" customWidth="1"/>
    <col min="12295" max="12295" width="18.85546875" style="44" customWidth="1"/>
    <col min="12296" max="12296" width="17.85546875" style="44" customWidth="1"/>
    <col min="12297" max="12297" width="4.5703125" style="44" bestFit="1" customWidth="1"/>
    <col min="12298" max="12544" width="9.140625" style="44"/>
    <col min="12545" max="12545" width="9.42578125" style="44" customWidth="1"/>
    <col min="12546" max="12546" width="11.42578125" style="44" customWidth="1"/>
    <col min="12547" max="12547" width="9.140625" style="44"/>
    <col min="12548" max="12548" width="37.7109375" style="44" customWidth="1"/>
    <col min="12549" max="12549" width="11.85546875" style="44" customWidth="1"/>
    <col min="12550" max="12550" width="24" style="44" customWidth="1"/>
    <col min="12551" max="12551" width="18.85546875" style="44" customWidth="1"/>
    <col min="12552" max="12552" width="17.85546875" style="44" customWidth="1"/>
    <col min="12553" max="12553" width="4.5703125" style="44" bestFit="1" customWidth="1"/>
    <col min="12554" max="12800" width="9.140625" style="44"/>
    <col min="12801" max="12801" width="9.42578125" style="44" customWidth="1"/>
    <col min="12802" max="12802" width="11.42578125" style="44" customWidth="1"/>
    <col min="12803" max="12803" width="9.140625" style="44"/>
    <col min="12804" max="12804" width="37.7109375" style="44" customWidth="1"/>
    <col min="12805" max="12805" width="11.85546875" style="44" customWidth="1"/>
    <col min="12806" max="12806" width="24" style="44" customWidth="1"/>
    <col min="12807" max="12807" width="18.85546875" style="44" customWidth="1"/>
    <col min="12808" max="12808" width="17.85546875" style="44" customWidth="1"/>
    <col min="12809" max="12809" width="4.5703125" style="44" bestFit="1" customWidth="1"/>
    <col min="12810" max="13056" width="9.140625" style="44"/>
    <col min="13057" max="13057" width="9.42578125" style="44" customWidth="1"/>
    <col min="13058" max="13058" width="11.42578125" style="44" customWidth="1"/>
    <col min="13059" max="13059" width="9.140625" style="44"/>
    <col min="13060" max="13060" width="37.7109375" style="44" customWidth="1"/>
    <col min="13061" max="13061" width="11.85546875" style="44" customWidth="1"/>
    <col min="13062" max="13062" width="24" style="44" customWidth="1"/>
    <col min="13063" max="13063" width="18.85546875" style="44" customWidth="1"/>
    <col min="13064" max="13064" width="17.85546875" style="44" customWidth="1"/>
    <col min="13065" max="13065" width="4.5703125" style="44" bestFit="1" customWidth="1"/>
    <col min="13066" max="13312" width="9.140625" style="44"/>
    <col min="13313" max="13313" width="9.42578125" style="44" customWidth="1"/>
    <col min="13314" max="13314" width="11.42578125" style="44" customWidth="1"/>
    <col min="13315" max="13315" width="9.140625" style="44"/>
    <col min="13316" max="13316" width="37.7109375" style="44" customWidth="1"/>
    <col min="13317" max="13317" width="11.85546875" style="44" customWidth="1"/>
    <col min="13318" max="13318" width="24" style="44" customWidth="1"/>
    <col min="13319" max="13319" width="18.85546875" style="44" customWidth="1"/>
    <col min="13320" max="13320" width="17.85546875" style="44" customWidth="1"/>
    <col min="13321" max="13321" width="4.5703125" style="44" bestFit="1" customWidth="1"/>
    <col min="13322" max="13568" width="9.140625" style="44"/>
    <col min="13569" max="13569" width="9.42578125" style="44" customWidth="1"/>
    <col min="13570" max="13570" width="11.42578125" style="44" customWidth="1"/>
    <col min="13571" max="13571" width="9.140625" style="44"/>
    <col min="13572" max="13572" width="37.7109375" style="44" customWidth="1"/>
    <col min="13573" max="13573" width="11.85546875" style="44" customWidth="1"/>
    <col min="13574" max="13574" width="24" style="44" customWidth="1"/>
    <col min="13575" max="13575" width="18.85546875" style="44" customWidth="1"/>
    <col min="13576" max="13576" width="17.85546875" style="44" customWidth="1"/>
    <col min="13577" max="13577" width="4.5703125" style="44" bestFit="1" customWidth="1"/>
    <col min="13578" max="13824" width="9.140625" style="44"/>
    <col min="13825" max="13825" width="9.42578125" style="44" customWidth="1"/>
    <col min="13826" max="13826" width="11.42578125" style="44" customWidth="1"/>
    <col min="13827" max="13827" width="9.140625" style="44"/>
    <col min="13828" max="13828" width="37.7109375" style="44" customWidth="1"/>
    <col min="13829" max="13829" width="11.85546875" style="44" customWidth="1"/>
    <col min="13830" max="13830" width="24" style="44" customWidth="1"/>
    <col min="13831" max="13831" width="18.85546875" style="44" customWidth="1"/>
    <col min="13832" max="13832" width="17.85546875" style="44" customWidth="1"/>
    <col min="13833" max="13833" width="4.5703125" style="44" bestFit="1" customWidth="1"/>
    <col min="13834" max="14080" width="9.140625" style="44"/>
    <col min="14081" max="14081" width="9.42578125" style="44" customWidth="1"/>
    <col min="14082" max="14082" width="11.42578125" style="44" customWidth="1"/>
    <col min="14083" max="14083" width="9.140625" style="44"/>
    <col min="14084" max="14084" width="37.7109375" style="44" customWidth="1"/>
    <col min="14085" max="14085" width="11.85546875" style="44" customWidth="1"/>
    <col min="14086" max="14086" width="24" style="44" customWidth="1"/>
    <col min="14087" max="14087" width="18.85546875" style="44" customWidth="1"/>
    <col min="14088" max="14088" width="17.85546875" style="44" customWidth="1"/>
    <col min="14089" max="14089" width="4.5703125" style="44" bestFit="1" customWidth="1"/>
    <col min="14090" max="14336" width="9.140625" style="44"/>
    <col min="14337" max="14337" width="9.42578125" style="44" customWidth="1"/>
    <col min="14338" max="14338" width="11.42578125" style="44" customWidth="1"/>
    <col min="14339" max="14339" width="9.140625" style="44"/>
    <col min="14340" max="14340" width="37.7109375" style="44" customWidth="1"/>
    <col min="14341" max="14341" width="11.85546875" style="44" customWidth="1"/>
    <col min="14342" max="14342" width="24" style="44" customWidth="1"/>
    <col min="14343" max="14343" width="18.85546875" style="44" customWidth="1"/>
    <col min="14344" max="14344" width="17.85546875" style="44" customWidth="1"/>
    <col min="14345" max="14345" width="4.5703125" style="44" bestFit="1" customWidth="1"/>
    <col min="14346" max="14592" width="9.140625" style="44"/>
    <col min="14593" max="14593" width="9.42578125" style="44" customWidth="1"/>
    <col min="14594" max="14594" width="11.42578125" style="44" customWidth="1"/>
    <col min="14595" max="14595" width="9.140625" style="44"/>
    <col min="14596" max="14596" width="37.7109375" style="44" customWidth="1"/>
    <col min="14597" max="14597" width="11.85546875" style="44" customWidth="1"/>
    <col min="14598" max="14598" width="24" style="44" customWidth="1"/>
    <col min="14599" max="14599" width="18.85546875" style="44" customWidth="1"/>
    <col min="14600" max="14600" width="17.85546875" style="44" customWidth="1"/>
    <col min="14601" max="14601" width="4.5703125" style="44" bestFit="1" customWidth="1"/>
    <col min="14602" max="14848" width="9.140625" style="44"/>
    <col min="14849" max="14849" width="9.42578125" style="44" customWidth="1"/>
    <col min="14850" max="14850" width="11.42578125" style="44" customWidth="1"/>
    <col min="14851" max="14851" width="9.140625" style="44"/>
    <col min="14852" max="14852" width="37.7109375" style="44" customWidth="1"/>
    <col min="14853" max="14853" width="11.85546875" style="44" customWidth="1"/>
    <col min="14854" max="14854" width="24" style="44" customWidth="1"/>
    <col min="14855" max="14855" width="18.85546875" style="44" customWidth="1"/>
    <col min="14856" max="14856" width="17.85546875" style="44" customWidth="1"/>
    <col min="14857" max="14857" width="4.5703125" style="44" bestFit="1" customWidth="1"/>
    <col min="14858" max="15104" width="9.140625" style="44"/>
    <col min="15105" max="15105" width="9.42578125" style="44" customWidth="1"/>
    <col min="15106" max="15106" width="11.42578125" style="44" customWidth="1"/>
    <col min="15107" max="15107" width="9.140625" style="44"/>
    <col min="15108" max="15108" width="37.7109375" style="44" customWidth="1"/>
    <col min="15109" max="15109" width="11.85546875" style="44" customWidth="1"/>
    <col min="15110" max="15110" width="24" style="44" customWidth="1"/>
    <col min="15111" max="15111" width="18.85546875" style="44" customWidth="1"/>
    <col min="15112" max="15112" width="17.85546875" style="44" customWidth="1"/>
    <col min="15113" max="15113" width="4.5703125" style="44" bestFit="1" customWidth="1"/>
    <col min="15114" max="15360" width="9.140625" style="44"/>
    <col min="15361" max="15361" width="9.42578125" style="44" customWidth="1"/>
    <col min="15362" max="15362" width="11.42578125" style="44" customWidth="1"/>
    <col min="15363" max="15363" width="9.140625" style="44"/>
    <col min="15364" max="15364" width="37.7109375" style="44" customWidth="1"/>
    <col min="15365" max="15365" width="11.85546875" style="44" customWidth="1"/>
    <col min="15366" max="15366" width="24" style="44" customWidth="1"/>
    <col min="15367" max="15367" width="18.85546875" style="44" customWidth="1"/>
    <col min="15368" max="15368" width="17.85546875" style="44" customWidth="1"/>
    <col min="15369" max="15369" width="4.5703125" style="44" bestFit="1" customWidth="1"/>
    <col min="15370" max="15616" width="9.140625" style="44"/>
    <col min="15617" max="15617" width="9.42578125" style="44" customWidth="1"/>
    <col min="15618" max="15618" width="11.42578125" style="44" customWidth="1"/>
    <col min="15619" max="15619" width="9.140625" style="44"/>
    <col min="15620" max="15620" width="37.7109375" style="44" customWidth="1"/>
    <col min="15621" max="15621" width="11.85546875" style="44" customWidth="1"/>
    <col min="15622" max="15622" width="24" style="44" customWidth="1"/>
    <col min="15623" max="15623" width="18.85546875" style="44" customWidth="1"/>
    <col min="15624" max="15624" width="17.85546875" style="44" customWidth="1"/>
    <col min="15625" max="15625" width="4.5703125" style="44" bestFit="1" customWidth="1"/>
    <col min="15626" max="15872" width="9.140625" style="44"/>
    <col min="15873" max="15873" width="9.42578125" style="44" customWidth="1"/>
    <col min="15874" max="15874" width="11.42578125" style="44" customWidth="1"/>
    <col min="15875" max="15875" width="9.140625" style="44"/>
    <col min="15876" max="15876" width="37.7109375" style="44" customWidth="1"/>
    <col min="15877" max="15877" width="11.85546875" style="44" customWidth="1"/>
    <col min="15878" max="15878" width="24" style="44" customWidth="1"/>
    <col min="15879" max="15879" width="18.85546875" style="44" customWidth="1"/>
    <col min="15880" max="15880" width="17.85546875" style="44" customWidth="1"/>
    <col min="15881" max="15881" width="4.5703125" style="44" bestFit="1" customWidth="1"/>
    <col min="15882" max="16128" width="9.140625" style="44"/>
    <col min="16129" max="16129" width="9.42578125" style="44" customWidth="1"/>
    <col min="16130" max="16130" width="11.42578125" style="44" customWidth="1"/>
    <col min="16131" max="16131" width="9.140625" style="44"/>
    <col min="16132" max="16132" width="37.7109375" style="44" customWidth="1"/>
    <col min="16133" max="16133" width="11.85546875" style="44" customWidth="1"/>
    <col min="16134" max="16134" width="24" style="44" customWidth="1"/>
    <col min="16135" max="16135" width="18.85546875" style="44" customWidth="1"/>
    <col min="16136" max="16136" width="17.85546875" style="44" customWidth="1"/>
    <col min="16137" max="16137" width="4.5703125" style="44" bestFit="1" customWidth="1"/>
    <col min="16138" max="16384" width="9.140625" style="44"/>
  </cols>
  <sheetData>
    <row r="2" spans="3:6" ht="13.5" thickBot="1" x14ac:dyDescent="0.25"/>
    <row r="3" spans="3:6" ht="33" customHeight="1" thickBot="1" x14ac:dyDescent="0.25">
      <c r="C3" s="171" t="s">
        <v>24</v>
      </c>
      <c r="D3" s="172"/>
      <c r="E3" s="173"/>
    </row>
    <row r="4" spans="3:6" ht="30" customHeight="1" thickBot="1" x14ac:dyDescent="0.25">
      <c r="C4" s="45" t="s">
        <v>25</v>
      </c>
      <c r="D4" s="46" t="s">
        <v>2</v>
      </c>
      <c r="E4" s="47"/>
    </row>
    <row r="5" spans="3:6" ht="26.25" customHeight="1" thickBot="1" x14ac:dyDescent="0.25">
      <c r="C5" s="48" t="s">
        <v>26</v>
      </c>
      <c r="D5" s="49" t="s">
        <v>27</v>
      </c>
      <c r="E5" s="64">
        <v>3.4500000000000003E-2</v>
      </c>
      <c r="F5" s="50"/>
    </row>
    <row r="6" spans="3:6" ht="28.5" customHeight="1" thickBot="1" x14ac:dyDescent="0.25">
      <c r="C6" s="51" t="s">
        <v>28</v>
      </c>
      <c r="D6" s="52" t="s">
        <v>29</v>
      </c>
      <c r="E6" s="64">
        <v>1.11E-2</v>
      </c>
    </row>
    <row r="7" spans="3:6" ht="32.25" customHeight="1" thickBot="1" x14ac:dyDescent="0.25">
      <c r="C7" s="48" t="s">
        <v>30</v>
      </c>
      <c r="D7" s="49" t="s">
        <v>31</v>
      </c>
      <c r="E7" s="64">
        <v>4.7999999999999996E-3</v>
      </c>
    </row>
    <row r="8" spans="3:6" ht="27" customHeight="1" thickBot="1" x14ac:dyDescent="0.25">
      <c r="C8" s="48" t="s">
        <v>32</v>
      </c>
      <c r="D8" s="49" t="s">
        <v>33</v>
      </c>
      <c r="E8" s="64">
        <v>8.5000000000000006E-3</v>
      </c>
    </row>
    <row r="9" spans="3:6" ht="25.5" customHeight="1" thickBot="1" x14ac:dyDescent="0.25">
      <c r="C9" s="51" t="s">
        <v>34</v>
      </c>
      <c r="D9" s="52" t="s">
        <v>35</v>
      </c>
      <c r="E9" s="64">
        <v>6.2199999999999998E-2</v>
      </c>
      <c r="F9" s="53"/>
    </row>
    <row r="10" spans="3:6" ht="27" customHeight="1" thickBot="1" x14ac:dyDescent="0.25">
      <c r="C10" s="54"/>
      <c r="D10" s="55" t="s">
        <v>36</v>
      </c>
      <c r="E10" s="56">
        <v>0.03</v>
      </c>
    </row>
    <row r="11" spans="3:6" ht="25.5" customHeight="1" thickBot="1" x14ac:dyDescent="0.25">
      <c r="C11" s="54"/>
      <c r="D11" s="55" t="s">
        <v>37</v>
      </c>
      <c r="E11" s="56"/>
      <c r="F11" s="53"/>
    </row>
    <row r="12" spans="3:6" ht="21.75" customHeight="1" thickBot="1" x14ac:dyDescent="0.25">
      <c r="C12" s="54"/>
      <c r="D12" s="55" t="s">
        <v>38</v>
      </c>
      <c r="E12" s="56">
        <v>6.4999999999999997E-3</v>
      </c>
    </row>
    <row r="13" spans="3:6" ht="28.5" customHeight="1" thickBot="1" x14ac:dyDescent="0.25">
      <c r="C13" s="57" t="s">
        <v>39</v>
      </c>
      <c r="D13" s="58" t="s">
        <v>40</v>
      </c>
      <c r="E13" s="59">
        <f>SUM(E10:E12)</f>
        <v>3.6499999999999998E-2</v>
      </c>
    </row>
    <row r="14" spans="3:6" ht="26.25" customHeight="1" thickBot="1" x14ac:dyDescent="0.25">
      <c r="C14" s="60" t="s">
        <v>41</v>
      </c>
      <c r="D14" s="61" t="s">
        <v>42</v>
      </c>
      <c r="E14" s="62">
        <f>(((1+(E5+E8+E7))*(1+E6)*(1+E9))/(1-E13))-1</f>
        <v>0.16800000000000001</v>
      </c>
    </row>
    <row r="19" spans="3:5" x14ac:dyDescent="0.2">
      <c r="C19" s="174" t="s">
        <v>43</v>
      </c>
      <c r="D19" s="174"/>
      <c r="E19" s="63"/>
    </row>
    <row r="20" spans="3:5" ht="15" customHeight="1" x14ac:dyDescent="0.2">
      <c r="C20" s="175" t="s">
        <v>44</v>
      </c>
      <c r="D20" s="175"/>
      <c r="E20" s="176">
        <v>-1</v>
      </c>
    </row>
    <row r="21" spans="3:5" ht="15" customHeight="1" x14ac:dyDescent="0.2">
      <c r="C21" s="177" t="s">
        <v>45</v>
      </c>
      <c r="D21" s="177"/>
      <c r="E21" s="176"/>
    </row>
    <row r="22" spans="3:5" x14ac:dyDescent="0.2">
      <c r="C22" s="63"/>
      <c r="D22" s="63"/>
      <c r="E22" s="63"/>
    </row>
  </sheetData>
  <sheetProtection algorithmName="SHA-512" hashValue="1O9tnwjY902KU4VS6NMeuEAmLfrL8g6+w1xlj3tp6o+l4xthc9ngnE7PxmtnlhzFl7hR5PbFAh/xx6uVgr5KHA==" saltValue="5r+ua1F5g1QvGAxa1IkVhg==" spinCount="100000" sheet="1" objects="1" scenarios="1" selectLockedCells="1"/>
  <mergeCells count="5">
    <mergeCell ref="C3:E3"/>
    <mergeCell ref="C19:D19"/>
    <mergeCell ref="C20:D20"/>
    <mergeCell ref="E20:E21"/>
    <mergeCell ref="C21:D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EA344A61FE7EF4E84288717E592EE8D" ma:contentTypeVersion="" ma:contentTypeDescription="Crie um novo documento." ma:contentTypeScope="" ma:versionID="cc3cb86629ebe8a558461ec52d5b794a">
  <xsd:schema xmlns:xsd="http://www.w3.org/2001/XMLSchema" xmlns:xs="http://www.w3.org/2001/XMLSchema" xmlns:p="http://schemas.microsoft.com/office/2006/metadata/properties" xmlns:ns2="badd88b3-52a8-4f1e-955e-67a924703a94" targetNamespace="http://schemas.microsoft.com/office/2006/metadata/properties" ma:root="true" ma:fieldsID="605649eb0ba7627780f236055b058cad" ns2:_="">
    <xsd:import namespace="badd88b3-52a8-4f1e-955e-67a924703a9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d88b3-52a8-4f1e-955e-67a924703a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0DA49A-CEF4-4EF3-A4D3-8A8FD315C868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badd88b3-52a8-4f1e-955e-67a924703a94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61A1EC4-4730-4306-8712-B058AF8E5F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933CA9-5D24-49D0-9F07-82237703E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dd88b3-52a8-4f1e-955e-67a924703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 LICITACAO</vt:lpstr>
      <vt:lpstr>Composição BDI</vt:lpstr>
      <vt:lpstr>Composição BDI Diferenciado</vt:lpstr>
      <vt:lpstr>'Plan LICITACAO'!Area_de_impressao</vt:lpstr>
      <vt:lpstr>'Plan LICITACAO'!Titulos_de_impressao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Inaiara de B. Ferreira Marini</dc:creator>
  <cp:lastModifiedBy>Lissandro Zanchet Cabreira</cp:lastModifiedBy>
  <cp:lastPrinted>2019-01-29T11:02:57Z</cp:lastPrinted>
  <dcterms:created xsi:type="dcterms:W3CDTF">2018-04-06T02:13:18Z</dcterms:created>
  <dcterms:modified xsi:type="dcterms:W3CDTF">2019-03-06T14:47:35Z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0x010100FEA344A61FE7EF4E84288717E592EE8D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</Properties>
</file>